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512\OneDrive\DEPA-1\SEBI Bulletin\"/>
    </mc:Choice>
  </mc:AlternateContent>
  <bookViews>
    <workbookView xWindow="0" yWindow="0" windowWidth="19200" windowHeight="7050"/>
  </bookViews>
  <sheets>
    <sheet name="Data Summary"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97" r:id="rId57"/>
    <sheet name="57" sheetId="57" r:id="rId58"/>
    <sheet name="58" sheetId="58" r:id="rId59"/>
    <sheet name="59" sheetId="59" r:id="rId60"/>
    <sheet name="60" sheetId="60" r:id="rId61"/>
    <sheet name="61" sheetId="63" r:id="rId62"/>
    <sheet name="62" sheetId="64" r:id="rId63"/>
    <sheet name="63" sheetId="65" r:id="rId64"/>
    <sheet name="64" sheetId="120" r:id="rId65"/>
    <sheet name="65" sheetId="121" r:id="rId66"/>
    <sheet name="66" sheetId="122" r:id="rId67"/>
    <sheet name="67" sheetId="123" r:id="rId68"/>
    <sheet name="68" sheetId="124" r:id="rId69"/>
    <sheet name="69" sheetId="125" r:id="rId70"/>
    <sheet name="70" sheetId="126" r:id="rId71"/>
    <sheet name="71" sheetId="127" r:id="rId72"/>
    <sheet name="72" sheetId="128" r:id="rId73"/>
    <sheet name="73" sheetId="129" r:id="rId74"/>
    <sheet name="74" sheetId="96" r:id="rId75"/>
  </sheets>
  <definedNames>
    <definedName name="_xlnm._FilterDatabase" localSheetId="73" hidden="1">'73'!$A$1:$P$39</definedName>
    <definedName name="_xlnm.Print_Area" localSheetId="64">'64'!$A$1:$L$20</definedName>
    <definedName name="_xlnm.Print_Area" localSheetId="65">'65'!$A$1:$M$21</definedName>
    <definedName name="_xlnm.Print_Area" localSheetId="66">'66'!$A$1:$U$42</definedName>
    <definedName name="_xlnm.Print_Area" localSheetId="67">'67'!$A$1:$T$22</definedName>
    <definedName name="_xlnm.Print_Area" localSheetId="68">'68'!$A$1:$N$21</definedName>
    <definedName name="_xlnm.Print_Area" localSheetId="69">'69'!$A$1:$N$40</definedName>
    <definedName name="_xlnm.Print_Area" localSheetId="70">'70'!$A$1:$L$42</definedName>
    <definedName name="_xlnm.Print_Area" localSheetId="71">'71'!$A$1:$O$77</definedName>
    <definedName name="_xlnm.Print_Area" localSheetId="72">'72'!$A$1:$P$50</definedName>
    <definedName name="_xlnm.Print_Area" localSheetId="73">'73'!$A$1:$N$39</definedName>
    <definedName name="_xlnm.Print_Titles" localSheetId="71">'71'!$1:$2</definedName>
  </definedNames>
  <calcPr calcId="152511"/>
</workbook>
</file>

<file path=xl/calcChain.xml><?xml version="1.0" encoding="utf-8"?>
<calcChain xmlns="http://schemas.openxmlformats.org/spreadsheetml/2006/main">
  <c r="B57" i="6" l="1"/>
  <c r="B56" i="6"/>
  <c r="C53" i="6"/>
  <c r="C56" i="6" s="1"/>
  <c r="C46" i="6"/>
  <c r="B46" i="6"/>
  <c r="C45" i="6"/>
  <c r="C48" i="6" s="1"/>
  <c r="B45" i="6"/>
  <c r="B48" i="6" s="1"/>
  <c r="C35" i="6"/>
  <c r="B35" i="6"/>
  <c r="C33" i="6"/>
  <c r="B33" i="6"/>
  <c r="C30" i="6"/>
  <c r="B30" i="6"/>
  <c r="C26" i="6"/>
  <c r="B26" i="6"/>
  <c r="B24" i="6"/>
  <c r="B42" i="6" s="1"/>
  <c r="C23" i="6"/>
  <c r="C41" i="6" s="1"/>
  <c r="C22" i="6"/>
  <c r="B22" i="6"/>
  <c r="C21" i="6"/>
  <c r="B21" i="6"/>
  <c r="C13" i="6"/>
  <c r="C25" i="6" s="1"/>
  <c r="C43" i="6" s="1"/>
  <c r="B13" i="6"/>
  <c r="B25" i="6" s="1"/>
  <c r="B43" i="6" s="1"/>
  <c r="C12" i="6"/>
  <c r="C24" i="6" s="1"/>
  <c r="C42" i="6" s="1"/>
  <c r="B12" i="6"/>
  <c r="C11" i="6"/>
  <c r="B11" i="6"/>
  <c r="B23" i="6" s="1"/>
  <c r="B41" i="6" s="1"/>
  <c r="C54" i="6" l="1"/>
  <c r="C57" i="6" s="1"/>
  <c r="F4" i="60" l="1"/>
  <c r="K4" i="60"/>
  <c r="F17" i="96" l="1"/>
  <c r="H37" i="129" l="1"/>
  <c r="H36" i="129"/>
  <c r="H35" i="129"/>
  <c r="H34" i="129"/>
  <c r="H33" i="129"/>
  <c r="H32" i="129"/>
  <c r="H31" i="129"/>
  <c r="H30" i="129"/>
  <c r="H29" i="129"/>
  <c r="H28" i="129"/>
  <c r="H27" i="129"/>
  <c r="H26" i="129"/>
  <c r="H25" i="129"/>
  <c r="H24" i="129"/>
  <c r="H23" i="129"/>
  <c r="H22" i="129"/>
  <c r="H21" i="129"/>
  <c r="H20" i="129"/>
  <c r="H19" i="129"/>
  <c r="H18" i="129"/>
  <c r="H17" i="129"/>
  <c r="H16" i="129"/>
  <c r="H15" i="129"/>
  <c r="H14" i="129"/>
  <c r="H13" i="129"/>
  <c r="H12" i="129"/>
  <c r="H11" i="129"/>
  <c r="H10" i="129"/>
  <c r="H9" i="129"/>
  <c r="H8" i="129"/>
  <c r="H7" i="129"/>
  <c r="H6" i="129"/>
  <c r="B71" i="6" l="1"/>
  <c r="C71" i="6"/>
  <c r="C72" i="6"/>
  <c r="B72" i="6"/>
  <c r="H5" i="59" l="1"/>
  <c r="I5" i="59"/>
  <c r="J5" i="59"/>
  <c r="I6" i="59"/>
  <c r="J6" i="59"/>
  <c r="H6" i="59"/>
  <c r="B13" i="11" l="1"/>
  <c r="B14" i="97" l="1"/>
  <c r="C14" i="97"/>
  <c r="D14" i="97"/>
  <c r="E14" i="97"/>
</calcChain>
</file>

<file path=xl/sharedStrings.xml><?xml version="1.0" encoding="utf-8"?>
<sst xmlns="http://schemas.openxmlformats.org/spreadsheetml/2006/main" count="2828" uniqueCount="1269">
  <si>
    <t>Table 1: SEBI Registered Market Intermediaries/Institutions</t>
  </si>
  <si>
    <t>Table 2: Company-Wise Capital Raised through Public and Rights Issues (Equity)</t>
  </si>
  <si>
    <t>Table 10: Capital Raised by Listed Companies from the Primary Market through QIPs</t>
  </si>
  <si>
    <t>Table 11: Preferential Allotments Listed at BSE and NSE</t>
  </si>
  <si>
    <t>Table 12: Private Placement of Corporate Debt Reported to BSE and NSE</t>
  </si>
  <si>
    <t>Table 13: Trading in the Corporate Debt Market</t>
  </si>
  <si>
    <t>Table 17: Trends in Cash Segment of BSE</t>
  </si>
  <si>
    <t>Table 18: Trends in Cash Segment of NSE</t>
  </si>
  <si>
    <t>Table 19: Trends in Cash Segment of MSEI</t>
  </si>
  <si>
    <t>Table 20: City-wise Distribution of Turnover on Cash Segments</t>
  </si>
  <si>
    <t>Table 21: Category-wise Share of Turnover in Cash Segment of BSE</t>
  </si>
  <si>
    <t>Table 22: Category-wise Share of Turnover in Cash Segment of NSE</t>
  </si>
  <si>
    <t>Table 23: Category-wise Share of Turnover in Cash Segment of MSEI</t>
  </si>
  <si>
    <t>Table 27: Advances/Declines in Cash Segment</t>
  </si>
  <si>
    <t>Table 28: Trading Frequency in Cash Segment</t>
  </si>
  <si>
    <t>Table 29: Daily Volatility of Major Indices  (percent)</t>
  </si>
  <si>
    <t>Table 30: Percentage Share of Top ‘N’ Securities/Members in Turnover of Cash Segment  (percent)</t>
  </si>
  <si>
    <t>Table 31: Settlement Statistics for Cash Segment of BSE</t>
  </si>
  <si>
    <t xml:space="preserve">Table 32: Settlement Statistics for Cash Segment of NSE </t>
  </si>
  <si>
    <t xml:space="preserve">Table 33: Settlement Statistics for Cash Segment of MSEI </t>
  </si>
  <si>
    <t xml:space="preserve">Table 34: Trends in Equity Derivatives Segment at BSE (Turnover in Notional Value) </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</si>
  <si>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</si>
  <si>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</si>
  <si>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</si>
  <si>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</si>
  <si>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</si>
  <si>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</si>
  <si>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</si>
  <si>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Table 45: Instrument-wise Turnover in Currency Derivative Segment of BSE</t>
  </si>
  <si>
    <t>Table 46: Instrument-wise Turnover in Currency Derivatives of NSE</t>
  </si>
  <si>
    <t>Table 47: Instrument-wise Turnover in Currency Derivative Segment of MSEI</t>
  </si>
  <si>
    <t>Table 51: Trading Statistics of Interest Rate Futures at BSE, NSE and MSEI</t>
  </si>
  <si>
    <t>Table 53: Trends in Foreign Portfolio Investment</t>
  </si>
  <si>
    <t>Table 55: Assets under the Custody of Custodians</t>
  </si>
  <si>
    <t xml:space="preserve">Market Intermediaries </t>
  </si>
  <si>
    <t>Stock Exchanges (Cash Segment)</t>
  </si>
  <si>
    <t>Stock Exchanges (Equity Derivatives Segment)</t>
  </si>
  <si>
    <t>Stock Exchanges (Currency Derivatives Segment)</t>
  </si>
  <si>
    <t>Stock Exchanges (Commodity Derivatives Segment)</t>
  </si>
  <si>
    <t>Brokers (Cash Segment)</t>
  </si>
  <si>
    <t>Brokers (Equity Derivatives Segment)</t>
  </si>
  <si>
    <t>Brokers (Currency Derivatives Segment)</t>
  </si>
  <si>
    <t>Brokers (Debt Segment)</t>
  </si>
  <si>
    <t>Brokers (Commodity Derivatives Segment)</t>
  </si>
  <si>
    <t>Corporate  Brokers(Cash Segment)</t>
  </si>
  <si>
    <t>Foreign Portfolio Investors (FPIs)</t>
  </si>
  <si>
    <t>Custodians</t>
  </si>
  <si>
    <t>Depositories</t>
  </si>
  <si>
    <t>Depository Participants (NSDL)</t>
  </si>
  <si>
    <t>Depository Participants (CDSL)</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</si>
  <si>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</si>
  <si>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</si>
  <si>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</si>
  <si>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</si>
  <si>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</si>
  <si>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</si>
  <si>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</si>
  <si>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</si>
  <si>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</si>
  <si>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</si>
  <si>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Mutual Funds</t>
  </si>
  <si>
    <t>Investment Advisors</t>
  </si>
  <si>
    <t>Research Analysts</t>
  </si>
  <si>
    <t>Infrastructure Investment Trusts (InVIT)</t>
  </si>
  <si>
    <t>Collective Investment Schemes</t>
  </si>
  <si>
    <t>Approved Intermediaries (Stock Lending Schemes)</t>
  </si>
  <si>
    <t>STP (Centralised Hub)</t>
  </si>
  <si>
    <t>STP Service Providers</t>
  </si>
  <si>
    <t>Notes:</t>
  </si>
  <si>
    <t>Source: SEBI, NSDL.</t>
  </si>
  <si>
    <t>Sl.No.</t>
  </si>
  <si>
    <t>Name of the Issuer/Company</t>
  </si>
  <si>
    <t>Date of Listing</t>
  </si>
  <si>
    <t>Type of Issue</t>
  </si>
  <si>
    <t>No. of Shares Issued</t>
  </si>
  <si>
    <t>Equity</t>
  </si>
  <si>
    <t>Source: SEBI.</t>
  </si>
  <si>
    <t>Sl.No</t>
  </si>
  <si>
    <t>Target Company</t>
  </si>
  <si>
    <t>Offer Opening Date</t>
  </si>
  <si>
    <t>Offer Closing Date</t>
  </si>
  <si>
    <t>Offer Size</t>
  </si>
  <si>
    <t>No. of 
Shares</t>
  </si>
  <si>
    <t>Percent of Equity 
Capital</t>
  </si>
  <si>
    <t>Year / Month</t>
  </si>
  <si>
    <t>Open Offers</t>
  </si>
  <si>
    <t>Objectives</t>
  </si>
  <si>
    <t>Total</t>
  </si>
  <si>
    <t>Change in Control 
of Management</t>
  </si>
  <si>
    <t>Consolidation of
 Holdings</t>
  </si>
  <si>
    <t>Substantial 
Acquisition</t>
  </si>
  <si>
    <t>No. of Offers</t>
  </si>
  <si>
    <t>Public</t>
  </si>
  <si>
    <t>Rights</t>
  </si>
  <si>
    <t>Listed</t>
  </si>
  <si>
    <t>IPOs</t>
  </si>
  <si>
    <t>Equities</t>
  </si>
  <si>
    <t>Debt</t>
  </si>
  <si>
    <t>At Par</t>
  </si>
  <si>
    <t>At Premium</t>
  </si>
  <si>
    <t>No. of issues</t>
  </si>
  <si>
    <t>Year/ Month</t>
  </si>
  <si>
    <t>Source: SEBI</t>
  </si>
  <si>
    <t>Industry</t>
  </si>
  <si>
    <t>0.0</t>
  </si>
  <si>
    <t>Sector-wise</t>
  </si>
  <si>
    <t>Region-wise</t>
  </si>
  <si>
    <t>Private</t>
  </si>
  <si>
    <t>Northern</t>
  </si>
  <si>
    <t>Eastern</t>
  </si>
  <si>
    <t>Western</t>
  </si>
  <si>
    <t>Southern</t>
  </si>
  <si>
    <t>Central</t>
  </si>
  <si>
    <t>Foreign</t>
  </si>
  <si>
    <t>&lt; 5 crore</t>
  </si>
  <si>
    <t>≥ 5crore - &lt; 10crore</t>
  </si>
  <si>
    <t xml:space="preserve">  ≥ 10 crore - &lt; 50 crore</t>
  </si>
  <si>
    <t xml:space="preserve">  ≥ 50 crore - &lt; 100 crore</t>
  </si>
  <si>
    <t>Only BSE</t>
  </si>
  <si>
    <t>Only NSE</t>
  </si>
  <si>
    <t>Only MSEI</t>
  </si>
  <si>
    <t>Both NSE and BSE</t>
  </si>
  <si>
    <t>Source: BSE, NSE and MSEI.</t>
  </si>
  <si>
    <t>Year/Month</t>
  </si>
  <si>
    <t>Source: BSE and NSE</t>
  </si>
  <si>
    <t>BSE</t>
  </si>
  <si>
    <t>NSE</t>
  </si>
  <si>
    <t>MSEI</t>
  </si>
  <si>
    <t>No. of Trades</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</si>
  <si>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</si>
  <si>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</si>
  <si>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</si>
  <si>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</si>
  <si>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</si>
  <si>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</si>
  <si>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</si>
  <si>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</si>
  <si>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</si>
  <si>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Source: Credit Rating Agencies.</t>
  </si>
  <si>
    <t>Table 15: Review of Accepted Ratings of Corporate Debt Securities (Maturity ≥ 1 year)</t>
  </si>
  <si>
    <t>Upgraded</t>
  </si>
  <si>
    <t>Downgraded</t>
  </si>
  <si>
    <t>Reaffirmed</t>
  </si>
  <si>
    <t>Rating Watch</t>
  </si>
  <si>
    <t>Withdrawn/ Suspended</t>
  </si>
  <si>
    <t>Stock Exchanges</t>
  </si>
  <si>
    <t xml:space="preserve">Table 17: Trends in Cash Segment of BSE </t>
  </si>
  <si>
    <t xml:space="preserve">No. of Companies Listed </t>
  </si>
  <si>
    <t>No. of Trading Days</t>
  </si>
  <si>
    <t>No. of Trades (Lakh)</t>
  </si>
  <si>
    <t>Traded Quantity (Lakh)</t>
  </si>
  <si>
    <t>Demat Securities Traded (Lakh)</t>
  </si>
  <si>
    <t xml:space="preserve">S&amp;P BSE Sensex </t>
  </si>
  <si>
    <t>High</t>
  </si>
  <si>
    <t>Low</t>
  </si>
  <si>
    <t>Close</t>
  </si>
  <si>
    <t>Source: BSE .</t>
  </si>
  <si>
    <t xml:space="preserve">Table 18: Trends in Cash Segment of NSE </t>
  </si>
  <si>
    <t xml:space="preserve">Nifty 50 Index </t>
  </si>
  <si>
    <t>Turnover Data compiled for all markets except auction market</t>
  </si>
  <si>
    <t>Source: NSE</t>
  </si>
  <si>
    <t>No. of Companies Permitted #</t>
  </si>
  <si>
    <t>No. of Companies Traded</t>
  </si>
  <si>
    <t>Turnover (₹ crore)</t>
  </si>
  <si>
    <t>Average Daily Turnover (₹ crore)</t>
  </si>
  <si>
    <t>Demat Turnover (₹ crore)</t>
  </si>
  <si>
    <t xml:space="preserve">Market  Capitalisation (₹ crore) </t>
  </si>
  <si>
    <t xml:space="preserve">SX 50 Index </t>
  </si>
  <si>
    <t>Source: MSEI</t>
  </si>
  <si>
    <t>Table 20: City-wise Distribution of Turnover on Cash Segments of BSE and NSE</t>
  </si>
  <si>
    <t>(Percentage share in Turnover)</t>
  </si>
  <si>
    <t>S.No</t>
  </si>
  <si>
    <t>City</t>
  </si>
  <si>
    <t>Ahmedabad</t>
  </si>
  <si>
    <t>Bengaluru</t>
  </si>
  <si>
    <t>Vadodra</t>
  </si>
  <si>
    <t>Chennai</t>
  </si>
  <si>
    <t>Ernakulum</t>
  </si>
  <si>
    <t>Coimbatore</t>
  </si>
  <si>
    <t>New Delhi</t>
  </si>
  <si>
    <t>Guwahati</t>
  </si>
  <si>
    <t>Hyderabad</t>
  </si>
  <si>
    <t>Indore</t>
  </si>
  <si>
    <t>Jaipur</t>
  </si>
  <si>
    <t>Kanpur</t>
  </si>
  <si>
    <t>Kolkata</t>
  </si>
  <si>
    <t>Ludhiana</t>
  </si>
  <si>
    <t>Mangalore</t>
  </si>
  <si>
    <t>Mumbai</t>
  </si>
  <si>
    <t>Patna</t>
  </si>
  <si>
    <t>Pune</t>
  </si>
  <si>
    <t>Rajkot</t>
  </si>
  <si>
    <t>Others</t>
  </si>
  <si>
    <t>Percentage Share in Turnover</t>
  </si>
  <si>
    <t>Proprietary</t>
  </si>
  <si>
    <t>FPIs</t>
  </si>
  <si>
    <t>Banks</t>
  </si>
  <si>
    <t>Source: BSE.</t>
  </si>
  <si>
    <t>Year /Month</t>
  </si>
  <si>
    <t>Source: NSE.</t>
  </si>
  <si>
    <t>Source: MSEI.</t>
  </si>
  <si>
    <t>Name of Security</t>
  </si>
  <si>
    <t>Weightage (Percent)</t>
  </si>
  <si>
    <t>Beta</t>
  </si>
  <si>
    <t>R 2</t>
  </si>
  <si>
    <t>Daily
Volatility
(Percent)</t>
  </si>
  <si>
    <t>Monthly
Return
(Percent)</t>
  </si>
  <si>
    <t>Impact
Cost
(Percent)</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</si>
  <si>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</si>
  <si>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</si>
  <si>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</si>
  <si>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Sl. No</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</si>
  <si>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</si>
  <si>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</si>
  <si>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S.No.</t>
  </si>
  <si>
    <t>Issued Capital     (₹ crore)</t>
  </si>
  <si>
    <t>Free Float Market Capitalisation (₹ crore)</t>
  </si>
  <si>
    <t xml:space="preserve">Weightage (Percent)   </t>
  </si>
  <si>
    <t>R2</t>
  </si>
  <si>
    <t>Daily Volatility (Percent)</t>
  </si>
  <si>
    <t>Monthly Return (Percent)</t>
  </si>
  <si>
    <t>Impact Cost (Percent) *</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</si>
  <si>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</si>
  <si>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</si>
  <si>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</si>
  <si>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</si>
  <si>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</si>
  <si>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</si>
  <si>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</si>
  <si>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</si>
  <si>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is calculated based on the average price methodology.                                                                           </t>
  </si>
  <si>
    <t>Table 28: Trading Frequency in Cash Segment of BSE, NSE and MSEI</t>
  </si>
  <si>
    <t>Month</t>
  </si>
  <si>
    <t>No. of Companies Listed</t>
  </si>
  <si>
    <t>Percent of Traded to Listed</t>
  </si>
  <si>
    <t>BSE Sensex</t>
  </si>
  <si>
    <t>BSE 100</t>
  </si>
  <si>
    <t>BSE 500</t>
  </si>
  <si>
    <t>Nifty 50</t>
  </si>
  <si>
    <t>Nifty Next 50</t>
  </si>
  <si>
    <t>Nifty 500</t>
  </si>
  <si>
    <t>SX40</t>
  </si>
  <si>
    <t>Source: BSE, MSEI and NSE.</t>
  </si>
  <si>
    <t>Note: Volatility is calculated as the standard deviation of the natural log of daily returns in indices for the respective period.</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</si>
  <si>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</si>
  <si>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</si>
  <si>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</si>
  <si>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</si>
  <si>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</si>
  <si>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</si>
  <si>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</si>
  <si>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</si>
  <si>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</si>
  <si>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</si>
  <si>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</si>
  <si>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</si>
  <si>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</si>
  <si>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</si>
  <si>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Percent  of Delivered Value to Total Turnover</t>
  </si>
  <si>
    <t>Delivered Quantity in Demat Mode (Lakh)</t>
  </si>
  <si>
    <t>Percent of Demat Delivered Quantity to Total Delivered Quantity</t>
  </si>
  <si>
    <t>Percent of Demat Delivered Value to Total Delivered Value</t>
  </si>
  <si>
    <t>Short Delivery (Auctioned quantity) (Lakh)</t>
  </si>
  <si>
    <t>Percent of Short Delivery to Delivery Quantity</t>
  </si>
  <si>
    <t>Table 32: Settlement Statistics for Cash Segment of NSE</t>
  </si>
  <si>
    <t>Settlement Statistics for settlement type N, excluding CM Series IL &amp; BL</t>
  </si>
  <si>
    <t>Table 33: Settlement Statistics for Cash Segment of MSEI</t>
  </si>
  <si>
    <t>Month Sorting</t>
  </si>
  <si>
    <t>Delivered Value      (₹ crore)</t>
  </si>
  <si>
    <t>Delivered Value in Demat Mode     (₹ crore)</t>
  </si>
  <si>
    <t>Funds Pay-in (₹ crore)</t>
  </si>
  <si>
    <t>Securities Pay-in (₹ crore)</t>
  </si>
  <si>
    <t>Settlement Guarantee Fund(₹ crore)</t>
  </si>
  <si>
    <t>Year/     Month</t>
  </si>
  <si>
    <t>Index Futures</t>
  </si>
  <si>
    <t>Stock Futures</t>
  </si>
  <si>
    <t>Index Options</t>
  </si>
  <si>
    <t>Stock Options</t>
  </si>
  <si>
    <t>Open Interest at the end of Month</t>
  </si>
  <si>
    <t>Call</t>
  </si>
  <si>
    <t>Put</t>
  </si>
  <si>
    <t>No. of
Contracts</t>
  </si>
  <si>
    <t>Note: 1. Notional Turnover = (Strike Price + Premium) * Quantity.</t>
  </si>
  <si>
    <t xml:space="preserve">Table 35: Trends in Equity Derivatives Segment at NSE (Turnover in Notional Value) </t>
  </si>
  <si>
    <t>Index/Stock
Futures</t>
  </si>
  <si>
    <t>Index/Stock
Options</t>
  </si>
  <si>
    <t>Settlement
Gurantee
Fund</t>
  </si>
  <si>
    <t>MTM
Settlement</t>
  </si>
  <si>
    <t>Final
Settlement</t>
  </si>
  <si>
    <t>Premium
Settlement</t>
  </si>
  <si>
    <t>Exercise
Settlement</t>
  </si>
  <si>
    <t>Percentage Share in Open Interest</t>
  </si>
  <si>
    <t>Pro</t>
  </si>
  <si>
    <t>BSE 30 SENSEX</t>
  </si>
  <si>
    <t>BSE SENSEX 50</t>
  </si>
  <si>
    <t>BSE BANKEX</t>
  </si>
  <si>
    <t>BSE OIL &amp; GAS INDEX</t>
  </si>
  <si>
    <t>BSE TECK INDEX</t>
  </si>
  <si>
    <t>BSE100</t>
  </si>
  <si>
    <t>HANG SENG Index Futures</t>
  </si>
  <si>
    <t>MICEX Index Futures</t>
  </si>
  <si>
    <t>FTSE/JSE Top 40 Futures</t>
  </si>
  <si>
    <t>IBOVESPA Futures</t>
  </si>
  <si>
    <t>NIFTY</t>
  </si>
  <si>
    <t>NIFTYIT</t>
  </si>
  <si>
    <t>BANKNIFTY</t>
  </si>
  <si>
    <t>FINNIFTY</t>
  </si>
  <si>
    <t>Currency Futures</t>
  </si>
  <si>
    <t>Currency  Options</t>
  </si>
  <si>
    <t>Open Interest at the end of  the Month</t>
  </si>
  <si>
    <t>No. of Contracts</t>
  </si>
  <si>
    <t xml:space="preserve">No. of Contracts </t>
  </si>
  <si>
    <t>Source: BSE</t>
  </si>
  <si>
    <t>No. of Trading  Days</t>
  </si>
  <si>
    <t>Currency Options</t>
  </si>
  <si>
    <t>Open Interest at the
end of Month</t>
  </si>
  <si>
    <t>Notes: 1. Trading Value :- For Futures, Value of contract = Traded Qty*Traded Price. 2. For Options, Value of contract = Traded Qty*(Strike Price+Traded Premium)</t>
  </si>
  <si>
    <t>Currency
Futures</t>
  </si>
  <si>
    <t>Open Interest as on last day of the month (in lots)</t>
  </si>
  <si>
    <t>USDINR</t>
  </si>
  <si>
    <t>EURINR</t>
  </si>
  <si>
    <t>GBPINR</t>
  </si>
  <si>
    <t>JPYINR</t>
  </si>
  <si>
    <t>EURUSD</t>
  </si>
  <si>
    <t>GBPUSD</t>
  </si>
  <si>
    <t>USDJPY</t>
  </si>
  <si>
    <t>Open Interest as on last day of the month ( in lots)</t>
  </si>
  <si>
    <t>Table 47:  Instrument-wise Turnover in Currency Derivative Segment of MSEI</t>
  </si>
  <si>
    <t>Open Interest as on last day of the month
(in lots)</t>
  </si>
  <si>
    <t>1 Month</t>
  </si>
  <si>
    <t>&gt; 3 Months</t>
  </si>
  <si>
    <t>Interest Rate Futures</t>
  </si>
  <si>
    <t>Open Interest at
the end of</t>
  </si>
  <si>
    <t>Interest RateFutures</t>
  </si>
  <si>
    <t xml:space="preserve">Open Interest at the end of </t>
  </si>
  <si>
    <t>Source: BSE, NSE and MSEI</t>
  </si>
  <si>
    <t>Physical Delivery Settlement</t>
  </si>
  <si>
    <t>MTM Settlement</t>
  </si>
  <si>
    <t>Source: NSE, BSE and MSEI</t>
  </si>
  <si>
    <t>Cumulative Net Investment (US $ mn.)</t>
  </si>
  <si>
    <t>Source: NSDL, CDSL</t>
  </si>
  <si>
    <t xml:space="preserve">FPIs </t>
  </si>
  <si>
    <t>Foreign
Depositories</t>
  </si>
  <si>
    <t>FDI
Investments</t>
  </si>
  <si>
    <t>Foreign
Venture
Capital
Investments</t>
  </si>
  <si>
    <t>OCBs</t>
  </si>
  <si>
    <t>NRIs</t>
  </si>
  <si>
    <t>Mutual
Funds</t>
  </si>
  <si>
    <t>Corporates</t>
  </si>
  <si>
    <t>Insurance
Companies</t>
  </si>
  <si>
    <t>Local
Pension
Funds</t>
  </si>
  <si>
    <t>Financial
Institutions</t>
  </si>
  <si>
    <t>No.</t>
  </si>
  <si>
    <t>Source: Custodians.</t>
  </si>
  <si>
    <t>Gross Mobilisation</t>
  </si>
  <si>
    <t>Redemption</t>
  </si>
  <si>
    <t>Net Inflow/ Outflow</t>
  </si>
  <si>
    <t>Assets at the
End of
Period</t>
  </si>
  <si>
    <t>Pvt. Sector</t>
  </si>
  <si>
    <t>Public Sector</t>
  </si>
  <si>
    <t>Open</t>
  </si>
  <si>
    <t>Year/  Month</t>
  </si>
  <si>
    <t>Gross Purchases</t>
  </si>
  <si>
    <t>Gross Sales</t>
  </si>
  <si>
    <t>Net Purchases /Sales</t>
  </si>
  <si>
    <t>Net purchases /Sale</t>
  </si>
  <si>
    <t>Particulars</t>
  </si>
  <si>
    <t>No. of Clients</t>
  </si>
  <si>
    <t>Listed Equity</t>
  </si>
  <si>
    <t>Unlisted Equity</t>
  </si>
  <si>
    <t>Parameter</t>
  </si>
  <si>
    <t>Unit</t>
  </si>
  <si>
    <t>NSDL</t>
  </si>
  <si>
    <t>CDSL</t>
  </si>
  <si>
    <t>Number of companies signed up to make their shares available for dematerialization</t>
  </si>
  <si>
    <t>Number</t>
  </si>
  <si>
    <t>Number of Depository Participants (registered)</t>
  </si>
  <si>
    <t>Number of Stock Exchanges (connected)</t>
  </si>
  <si>
    <t>Number of Investors Accounts</t>
  </si>
  <si>
    <t>Lakh</t>
  </si>
  <si>
    <t>Quantity of Shares dematerialized</t>
  </si>
  <si>
    <t>Crore</t>
  </si>
  <si>
    <t>Value of Shares dematerialized</t>
  </si>
  <si>
    <t>Quantity of Securities dematerialized #</t>
  </si>
  <si>
    <t>Value of Securities dematerialized #</t>
  </si>
  <si>
    <t>Quantity of shares settled during the month</t>
  </si>
  <si>
    <t>Average Quantity of shares settled daily (quantity of shares settled during the month (divided by 30))</t>
  </si>
  <si>
    <t>Value of shares settled during the month in dematerialized form</t>
  </si>
  <si>
    <t>Average Value of shares settled daily (value of shares settled during the month (divided by 30))</t>
  </si>
  <si>
    <t>Training Programmes conducted for representatives of Corporates, DPs and Brokers</t>
  </si>
  <si>
    <t>The ratio of dematerialized equity shares to the total outstanding shares market value</t>
  </si>
  <si>
    <t>Percent</t>
  </si>
  <si>
    <t>Source: NSDL and CDSL.</t>
  </si>
  <si>
    <t>Companies Live</t>
  </si>
  <si>
    <t>DPs Live</t>
  </si>
  <si>
    <t>DPs
Locations</t>
  </si>
  <si>
    <t>Demat 
Quantity 
(million securities)</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</si>
  <si>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</si>
  <si>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</si>
  <si>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</si>
  <si>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</si>
  <si>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</si>
  <si>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</si>
  <si>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</si>
  <si>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</si>
  <si>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</si>
  <si>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</si>
  <si>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</si>
  <si>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</si>
  <si>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</si>
  <si>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</si>
  <si>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</si>
  <si>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</si>
  <si>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Exchanges</t>
  </si>
  <si>
    <t>Futures</t>
  </si>
  <si>
    <t>Options</t>
  </si>
  <si>
    <t>Agriculture</t>
  </si>
  <si>
    <t>Metals other than bullion</t>
  </si>
  <si>
    <t xml:space="preserve">Bullion </t>
  </si>
  <si>
    <t>Energy</t>
  </si>
  <si>
    <t>Gems and Stones</t>
  </si>
  <si>
    <t>Bullion</t>
  </si>
  <si>
    <t>Metal</t>
  </si>
  <si>
    <t>NCDEX</t>
  </si>
  <si>
    <t>Permitted for trading</t>
  </si>
  <si>
    <t>MCX</t>
  </si>
  <si>
    <t>Traded</t>
  </si>
  <si>
    <t>Source: MCX and NCDEX</t>
  </si>
  <si>
    <t>Metals</t>
  </si>
  <si>
    <t>Source: MCX</t>
  </si>
  <si>
    <t>Source: NCDEX</t>
  </si>
  <si>
    <t>No.of Trading days</t>
  </si>
  <si>
    <t>No. of contracts traded</t>
  </si>
  <si>
    <t xml:space="preserve">No. of contracts </t>
  </si>
  <si>
    <t>Open interest at the end of the period</t>
  </si>
  <si>
    <t>Gold</t>
  </si>
  <si>
    <t>Silver</t>
  </si>
  <si>
    <t>Aluminium</t>
  </si>
  <si>
    <t>Copper</t>
  </si>
  <si>
    <t>Lead</t>
  </si>
  <si>
    <t>Nickel</t>
  </si>
  <si>
    <t>Zinc</t>
  </si>
  <si>
    <t>Cotton</t>
  </si>
  <si>
    <t>CPO</t>
  </si>
  <si>
    <t>Kapas</t>
  </si>
  <si>
    <t>Mentha Oil</t>
  </si>
  <si>
    <t>Rubber</t>
  </si>
  <si>
    <t>Crude Oil</t>
  </si>
  <si>
    <t>iCOMDEX Metal</t>
  </si>
  <si>
    <t>Source : MCX</t>
  </si>
  <si>
    <t>Real estate investment trust (REITs)</t>
  </si>
  <si>
    <t>*In instances where offers have more than one objective, the issue is classified only under one of the same.</t>
  </si>
  <si>
    <t>Data is compiled based on offer closing date</t>
  </si>
  <si>
    <t>Amount 
( ₹   crore)</t>
  </si>
  <si>
    <t>Notes -</t>
  </si>
  <si>
    <t>From April 2020 onwards, data on IPO issues are categorised based on the listing date .</t>
  </si>
  <si>
    <t>Table 7:  Industry-wise Classification of Capital Raised through Public and Rights Issues (Equity)</t>
  </si>
  <si>
    <t>Airlines</t>
  </si>
  <si>
    <t>Automobiles</t>
  </si>
  <si>
    <t>Banks/FIs</t>
  </si>
  <si>
    <t>Cement/ Constructions</t>
  </si>
  <si>
    <t>Chemical</t>
  </si>
  <si>
    <t>Consumer Services</t>
  </si>
  <si>
    <t>Electronic Equipments/ Products</t>
  </si>
  <si>
    <t>Engineering</t>
  </si>
  <si>
    <t>Entertainment</t>
  </si>
  <si>
    <t>Finance</t>
  </si>
  <si>
    <t>Food processing</t>
  </si>
  <si>
    <t>Healthcare</t>
  </si>
  <si>
    <t>Hotels</t>
  </si>
  <si>
    <t>Info Tech</t>
  </si>
  <si>
    <t>Misc</t>
  </si>
  <si>
    <t>Roads &amp; Highways</t>
  </si>
  <si>
    <t>Telecom</t>
  </si>
  <si>
    <t>Textile</t>
  </si>
  <si>
    <t>Plastic</t>
  </si>
  <si>
    <t>Power</t>
  </si>
  <si>
    <t>Printing</t>
  </si>
  <si>
    <t>Oil &amp; Natural Gas</t>
  </si>
  <si>
    <t>Insurance</t>
  </si>
  <si>
    <t>Notes - From April 2020 onwards, data on IPO issues are categorised based on the listing date .</t>
  </si>
  <si>
    <t>&gt;=₹500 crore</t>
  </si>
  <si>
    <t xml:space="preserve">  ≥ 100 crore -&lt;500 crore</t>
  </si>
  <si>
    <t xml:space="preserve">Notes: 1. The above data includes both "no. of issues" and "Amount" raised on conversion of convertible securities issued on QIP basis. 
</t>
  </si>
  <si>
    <r>
      <t>Table 16: Distribution of Turnover on Cash Segments of Stock Exchanges (</t>
    </r>
    <r>
      <rPr>
        <b/>
        <sz val="11"/>
        <color indexed="8"/>
        <rFont val="Rupee Foradian"/>
        <family val="2"/>
      </rPr>
      <t>`</t>
    </r>
    <r>
      <rPr>
        <b/>
        <sz val="11"/>
        <color indexed="8"/>
        <rFont val="Garamond"/>
        <family val="1"/>
      </rPr>
      <t>crore)</t>
    </r>
  </si>
  <si>
    <r>
      <t>Turnover (</t>
    </r>
    <r>
      <rPr>
        <b/>
        <sz val="11"/>
        <color indexed="8"/>
        <rFont val="Rupee Foradian"/>
        <family val="2"/>
      </rPr>
      <t xml:space="preserve">` </t>
    </r>
    <r>
      <rPr>
        <b/>
        <sz val="11"/>
        <color indexed="8"/>
        <rFont val="Garamond"/>
        <family val="1"/>
      </rPr>
      <t>crore)</t>
    </r>
  </si>
  <si>
    <r>
      <t>Average Daily Turnover (</t>
    </r>
    <r>
      <rPr>
        <b/>
        <sz val="11"/>
        <color indexed="8"/>
        <rFont val="Rupee Foradian"/>
        <family val="2"/>
      </rPr>
      <t>`</t>
    </r>
    <r>
      <rPr>
        <b/>
        <sz val="11"/>
        <color indexed="8"/>
        <rFont val="Garamond"/>
        <family val="1"/>
      </rPr>
      <t xml:space="preserve"> crore)</t>
    </r>
  </si>
  <si>
    <r>
      <t>Average Trade Size (</t>
    </r>
    <r>
      <rPr>
        <b/>
        <sz val="11"/>
        <color indexed="8"/>
        <rFont val="Rupee Foradian"/>
        <family val="2"/>
      </rPr>
      <t>`</t>
    </r>
    <r>
      <rPr>
        <b/>
        <sz val="11"/>
        <color indexed="8"/>
        <rFont val="Garamond"/>
        <family val="1"/>
      </rPr>
      <t>)</t>
    </r>
  </si>
  <si>
    <r>
      <t>Demat Turnover (</t>
    </r>
    <r>
      <rPr>
        <b/>
        <sz val="11"/>
        <color indexed="8"/>
        <rFont val="Rupee Foradian"/>
        <family val="2"/>
      </rPr>
      <t xml:space="preserve">` </t>
    </r>
    <r>
      <rPr>
        <b/>
        <sz val="11"/>
        <color indexed="8"/>
        <rFont val="Garamond"/>
        <family val="1"/>
      </rPr>
      <t>crore)</t>
    </r>
  </si>
  <si>
    <r>
      <t>Market  Capitalisation (</t>
    </r>
    <r>
      <rPr>
        <b/>
        <sz val="11"/>
        <color indexed="8"/>
        <rFont val="Rupee Foradian"/>
        <family val="2"/>
      </rPr>
      <t>`</t>
    </r>
    <r>
      <rPr>
        <b/>
        <sz val="11"/>
        <color indexed="8"/>
        <rFont val="Garamond"/>
        <family val="1"/>
      </rPr>
      <t xml:space="preserve"> crore) </t>
    </r>
  </si>
  <si>
    <r>
      <t>Turnover (</t>
    </r>
    <r>
      <rPr>
        <b/>
        <sz val="11"/>
        <color indexed="8"/>
        <rFont val="Rupee Foradian"/>
        <family val="2"/>
      </rPr>
      <t>`</t>
    </r>
    <r>
      <rPr>
        <b/>
        <sz val="11"/>
        <color indexed="8"/>
        <rFont val="Garamond"/>
        <family val="1"/>
      </rPr>
      <t xml:space="preserve"> crore)</t>
    </r>
  </si>
  <si>
    <r>
      <t>Demat Turnover (</t>
    </r>
    <r>
      <rPr>
        <b/>
        <sz val="11"/>
        <color indexed="8"/>
        <rFont val="Rupee Foradian"/>
        <family val="2"/>
      </rPr>
      <t>`</t>
    </r>
    <r>
      <rPr>
        <b/>
        <sz val="11"/>
        <color indexed="8"/>
        <rFont val="Garamond"/>
        <family val="1"/>
      </rPr>
      <t xml:space="preserve"> crore)</t>
    </r>
  </si>
  <si>
    <t>5. The above is calculated for a month for the portfolio size of Rs. 5 lakh.  It is calculated for the current month.</t>
  </si>
  <si>
    <t>Average Trade Size (₹)</t>
  </si>
  <si>
    <t>Free Float
Market
Capitalisation
(₹ crore)</t>
  </si>
  <si>
    <t>Issued
Capital 
(₹ crore)</t>
  </si>
  <si>
    <t>Delivered Value   (₹ crore)</t>
  </si>
  <si>
    <t>Settlement Guarantee Fund (₹ crore)</t>
  </si>
  <si>
    <t>Delivered Value      (₹  crore)</t>
  </si>
  <si>
    <t>Turnover
(₹ crore)</t>
  </si>
  <si>
    <t>Open Interest at the end of Period</t>
  </si>
  <si>
    <t>Table 36: Settlement Statistics in Equity Derivatives Segment at BSE and NSE (₹ crore)</t>
  </si>
  <si>
    <t>Turnover Share (in Percentage)</t>
  </si>
  <si>
    <t>Value 
(₹ crore)</t>
  </si>
  <si>
    <t>Turnover
(₹  crore)</t>
  </si>
  <si>
    <t>Value
(₹  crore)</t>
  </si>
  <si>
    <t>Turnover (₹  crore)</t>
  </si>
  <si>
    <t>Table 44: Settlement Statistics of Currency Derivatives Segment (₹ crore)</t>
  </si>
  <si>
    <t>Turnover ( ₹  crore)</t>
  </si>
  <si>
    <t>Table 48: Maturity-wise Turnover in Currency Derivative Segment of BSE (₹ crore)</t>
  </si>
  <si>
    <t>2 Months</t>
  </si>
  <si>
    <t>3 Months</t>
  </si>
  <si>
    <t xml:space="preserve">2 Months   </t>
  </si>
  <si>
    <t>Table 49: Maturity-wise Turnover in Currency Derivative Segment of NSE  (₹ crore)</t>
  </si>
  <si>
    <t>Traded Value 
(₹ crore)</t>
  </si>
  <si>
    <t>Table 52: Settlement Statistics in Interest Rate Futures at BSE, NSE and MSEI (₹ crore)</t>
  </si>
  <si>
    <t>Table 50: Maturity-wise Turnover in Currency Derivative Segment of MSEI (₹ crore)</t>
  </si>
  <si>
    <t>Gross Purchase (₹ crore)</t>
  </si>
  <si>
    <t>Gross Sales (₹ crore)</t>
  </si>
  <si>
    <t>Net Investment  (₹ crore)</t>
  </si>
  <si>
    <t>Net Investment (US $ mn.)</t>
  </si>
  <si>
    <t>Amount (₹ crore)</t>
  </si>
  <si>
    <t xml:space="preserve">Notes:  </t>
  </si>
  <si>
    <t>Notional value of ODIs on Equity, Debt , Hybrid securities &amp; Derivatives (₹ crore)</t>
  </si>
  <si>
    <t>Notional value of ODIs on Equity Debt , Hybrid securities excluding Derivatives (₹ crore)</t>
  </si>
  <si>
    <t>Assets Under Custody of FPIs (₹ crore)</t>
  </si>
  <si>
    <t>Table 54: Notional Value of Offshore Derivative Instruments (ODIs) compared to Assets Under Custody (AUC) of FPIs (₹ crore)</t>
  </si>
  <si>
    <t>Sr. No.</t>
  </si>
  <si>
    <t>Scheme Category</t>
  </si>
  <si>
    <t>Repurchase/ Redemptio  (₹ crore)</t>
  </si>
  <si>
    <t>Net Inflow (+ve)/ Outflow (-ve)   (₹ crore)</t>
  </si>
  <si>
    <t xml:space="preserve">Funds mobilized  (₹ crore)
 </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</si>
  <si>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</si>
  <si>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</si>
  <si>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</si>
  <si>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</si>
  <si>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</si>
  <si>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</si>
  <si>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</si>
  <si>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</si>
  <si>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</si>
  <si>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</si>
  <si>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</si>
  <si>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</si>
  <si>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</si>
  <si>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</si>
  <si>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</si>
  <si>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</si>
  <si>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</si>
  <si>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</si>
  <si>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</si>
  <si>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</si>
  <si>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</si>
  <si>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</si>
  <si>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</si>
  <si>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</si>
  <si>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</si>
  <si>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</si>
  <si>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</si>
  <si>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</si>
  <si>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</si>
  <si>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</si>
  <si>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</si>
  <si>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</si>
  <si>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Flexi Cap Fund</t>
  </si>
  <si>
    <t>III</t>
  </si>
  <si>
    <t>Hybrid Schemes</t>
  </si>
  <si>
    <t>Conservative Hybrid Fund</t>
  </si>
  <si>
    <t>Balanced Hybrid Fund/Aggressive Hybrid Fund</t>
  </si>
  <si>
    <t>Dynamic Asset Allocation/Balanced Advantage</t>
  </si>
  <si>
    <t>Multi Asset Allocation</t>
  </si>
  <si>
    <t>Arbitrage Fund</t>
  </si>
  <si>
    <t>Equity Savings Fund</t>
  </si>
  <si>
    <t>IV</t>
  </si>
  <si>
    <t>Solution Oriented  Schemes</t>
  </si>
  <si>
    <t>Retirement Fund</t>
  </si>
  <si>
    <t>Childrens' Fund</t>
  </si>
  <si>
    <t>V</t>
  </si>
  <si>
    <t>Other Schemes</t>
  </si>
  <si>
    <t>Index Funds</t>
  </si>
  <si>
    <t>GOLD ETFs</t>
  </si>
  <si>
    <t>Other ETFs</t>
  </si>
  <si>
    <t>Fund of funds investing overseas</t>
  </si>
  <si>
    <t>Total A-Open ended Schemes</t>
  </si>
  <si>
    <t>B</t>
  </si>
  <si>
    <t>Close  Ended Schemes</t>
  </si>
  <si>
    <t>i</t>
  </si>
  <si>
    <t>Fixed Term Plan</t>
  </si>
  <si>
    <t>ii</t>
  </si>
  <si>
    <t>Capital Protection Oriented  Schemes</t>
  </si>
  <si>
    <t>iii</t>
  </si>
  <si>
    <t xml:space="preserve">Infrastructure Debt Fund </t>
  </si>
  <si>
    <t>iv</t>
  </si>
  <si>
    <t>Other Debt</t>
  </si>
  <si>
    <t>Total B -Close ended Schemes</t>
  </si>
  <si>
    <t>C</t>
  </si>
  <si>
    <t>Interval Schemes</t>
  </si>
  <si>
    <t>Total C -Interval Schemes</t>
  </si>
  <si>
    <t>Grand Total (A+B+C)</t>
  </si>
  <si>
    <t>Fund of Funds Scheme (Domestic)</t>
  </si>
  <si>
    <t>1. No.of schemes also includes serial plans.</t>
  </si>
  <si>
    <t>2. Inter scheme investments are excluded from the above data</t>
  </si>
  <si>
    <t>Table 59: Assets Managed by Portfolio Managers</t>
  </si>
  <si>
    <t>Discretionary#</t>
  </si>
  <si>
    <t>Non-Discretionary</t>
  </si>
  <si>
    <t>Advisory</t>
  </si>
  <si>
    <t>Advisory**</t>
  </si>
  <si>
    <t>AUM (₹ crore)</t>
  </si>
  <si>
    <t>Plain Debt Listed</t>
  </si>
  <si>
    <t>Plain Debt Unlisted</t>
  </si>
  <si>
    <t>Structured Debt Listed</t>
  </si>
  <si>
    <t>Structured Debt Unlisted</t>
  </si>
  <si>
    <t>Derivatives- Equity</t>
  </si>
  <si>
    <t>Derivatives- Commodity</t>
  </si>
  <si>
    <t>Derivatives- Others</t>
  </si>
  <si>
    <t xml:space="preserve">1. **Value of Assets for which Advisory Services are being given. </t>
  </si>
  <si>
    <t>Demat Value (₹ crore)</t>
  </si>
  <si>
    <t>Demat Value  (₹ crore)</t>
  </si>
  <si>
    <t xml:space="preserve">Energy </t>
  </si>
  <si>
    <t>Indices</t>
  </si>
  <si>
    <t xml:space="preserve">Contracts floated </t>
  </si>
  <si>
    <t>Source: NCDEX, MCX, ICEX, BSE and NSE</t>
  </si>
  <si>
    <t xml:space="preserve"> </t>
  </si>
  <si>
    <t xml:space="preserve">MCX iCOMDEX </t>
  </si>
  <si>
    <t>Total Futures</t>
  </si>
  <si>
    <t>Year / 
Month</t>
  </si>
  <si>
    <t>Total Options</t>
  </si>
  <si>
    <t xml:space="preserve">Call Options </t>
  </si>
  <si>
    <t xml:space="preserve">Put Options </t>
  </si>
  <si>
    <r>
      <t>Notional Value 
(</t>
    </r>
    <r>
      <rPr>
        <sz val="10"/>
        <rFont val="Garamond"/>
        <family val="1"/>
      </rPr>
      <t>₹</t>
    </r>
    <r>
      <rPr>
        <b/>
        <sz val="10"/>
        <rFont val="Garamond"/>
        <family val="1"/>
      </rPr>
      <t xml:space="preserve"> crore)</t>
    </r>
  </si>
  <si>
    <t xml:space="preserve">Agriculture </t>
  </si>
  <si>
    <t xml:space="preserve">Agridex Index </t>
  </si>
  <si>
    <t xml:space="preserve">Call options </t>
  </si>
  <si>
    <t xml:space="preserve">Put options </t>
  </si>
  <si>
    <t>Open interest 
  at the end of the period</t>
  </si>
  <si>
    <r>
      <t>Notional Value
(</t>
    </r>
    <r>
      <rPr>
        <sz val="10"/>
        <rFont val="Garamond"/>
        <family val="1"/>
      </rPr>
      <t xml:space="preserve">₹ </t>
    </r>
    <r>
      <rPr>
        <b/>
        <sz val="10"/>
        <rFont val="Garamond"/>
        <family val="1"/>
      </rPr>
      <t>crore)</t>
    </r>
  </si>
  <si>
    <t>No. of contracts</t>
  </si>
  <si>
    <r>
      <t>Notional Value 
(</t>
    </r>
    <r>
      <rPr>
        <sz val="12"/>
        <rFont val="Garamond"/>
        <family val="1"/>
      </rPr>
      <t>₹</t>
    </r>
    <r>
      <rPr>
        <b/>
        <sz val="12"/>
        <rFont val="Garamond"/>
        <family val="1"/>
      </rPr>
      <t xml:space="preserve"> crore)</t>
    </r>
  </si>
  <si>
    <t>Year</t>
  </si>
  <si>
    <t>Proprietary traders</t>
  </si>
  <si>
    <t>Domestic Financial institutional investors</t>
  </si>
  <si>
    <t>Notes: 1  Turnover is based on the current Unique Client Code  classification as uploaded by the members of the exchanges for the respective commodities.</t>
  </si>
  <si>
    <t>Exchange &amp; Segment</t>
  </si>
  <si>
    <t>Commodity Type</t>
  </si>
  <si>
    <t>MCX Futures</t>
  </si>
  <si>
    <t>Total for Bullion</t>
  </si>
  <si>
    <t>Base Metals</t>
  </si>
  <si>
    <t>Total for Base Metals</t>
  </si>
  <si>
    <t>Agri</t>
  </si>
  <si>
    <t>Total for Agri.</t>
  </si>
  <si>
    <t>Total for Energy</t>
  </si>
  <si>
    <t xml:space="preserve">iCOMDEX Bullion </t>
  </si>
  <si>
    <t>Total for Index Futures</t>
  </si>
  <si>
    <t>MCX Options</t>
  </si>
  <si>
    <t>Agri.</t>
  </si>
  <si>
    <t>Turmeric</t>
  </si>
  <si>
    <t>Steel Long</t>
  </si>
  <si>
    <t>Total for Metal</t>
  </si>
  <si>
    <t>NSE Futures</t>
  </si>
  <si>
    <t>Gold Mini</t>
  </si>
  <si>
    <t>NSE Options</t>
  </si>
  <si>
    <t>BSE Futures</t>
  </si>
  <si>
    <t>Gold M</t>
  </si>
  <si>
    <t>BSE Almond</t>
  </si>
  <si>
    <t>Cotton 34</t>
  </si>
  <si>
    <t xml:space="preserve">SUFIBLT           </t>
  </si>
  <si>
    <t>Total -BSE Futures</t>
  </si>
  <si>
    <t>BSE Options</t>
  </si>
  <si>
    <t>Silver KG</t>
  </si>
  <si>
    <t>Total -BSE Options</t>
  </si>
  <si>
    <t>1 Volume for Diamond 1 CT, 0.5CT &amp; 0.3CT are in cents and hence not included in volume ("000" tonnes)</t>
  </si>
  <si>
    <t>2 Conversion factors: Brent Crude Oil (1 Tonne = 7.33 Barrels)</t>
  </si>
  <si>
    <t>Table 74:  Macro Economic Indicators</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</si>
  <si>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</si>
  <si>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</si>
  <si>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</si>
  <si>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</si>
  <si>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</si>
  <si>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</si>
  <si>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</si>
  <si>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</si>
  <si>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</si>
  <si>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</si>
  <si>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</si>
  <si>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</si>
  <si>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</si>
  <si>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</si>
  <si>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</si>
  <si>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</si>
  <si>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</si>
  <si>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</si>
  <si>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</si>
  <si>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</si>
  <si>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</si>
  <si>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</si>
  <si>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</si>
  <si>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IX.  Index of Industrial Production (Base year 2011-12 = 100)</t>
  </si>
  <si>
    <t>General</t>
  </si>
  <si>
    <t>NA</t>
  </si>
  <si>
    <t>Mining</t>
  </si>
  <si>
    <t>Manufacturing</t>
  </si>
  <si>
    <t>Electricity</t>
  </si>
  <si>
    <t>X. External Sector Indicators (USD million)</t>
  </si>
  <si>
    <t xml:space="preserve">Exports </t>
  </si>
  <si>
    <t>Imports</t>
  </si>
  <si>
    <t>Trade Balance</t>
  </si>
  <si>
    <t xml:space="preserve">Notes: </t>
  </si>
  <si>
    <t>Data for CPI, WPI, IIP and External sector have been compiled based on available information.</t>
  </si>
  <si>
    <t xml:space="preserve">           </t>
  </si>
  <si>
    <t>Table 4: Trends in Open Offers</t>
  </si>
  <si>
    <t>Table 7: Industry-wise Classification of Capital Raised through Public and Rights Issues (Equity)</t>
  </si>
  <si>
    <t>Table 8: Sector-wise and Region-wise Distribution of Capital Mobilised through Public and Rights Issues (Equity)</t>
  </si>
  <si>
    <t>Table 9: Size-wise Classification of Capital Raised through Public and Rights Issues (Equity)</t>
  </si>
  <si>
    <t>Table 14: Ratings Assigned for Long-term Corporate Debt Securities (Maturity &gt;= 1 year)</t>
  </si>
  <si>
    <t>Table 16: Distribution of Turnover on Cash Segments of Exchanges</t>
  </si>
  <si>
    <t>Table 29: Daily Volatility of Major Indices</t>
  </si>
  <si>
    <t>Table 30: Percentage Share of Top ‘N’ Securities/Members in Turnover of Cash Segment</t>
  </si>
  <si>
    <t>Table 36: Settlement Statistics in Equity Derivatives Segment at BSE and NSE</t>
  </si>
  <si>
    <t xml:space="preserve">Table 44: Settlement Statistics of Currency Derivatives Segment </t>
  </si>
  <si>
    <t>Table 46: Instrument-wise Turnover in Currency Derivatives Segment  of NSE</t>
  </si>
  <si>
    <t>Table 48: Maturity-wise Turnover in Currency Derivative Segment of BSE</t>
  </si>
  <si>
    <t>Table 49: Maturity-wise Turnover in Currency Derivative Segment of NSE</t>
  </si>
  <si>
    <t xml:space="preserve">Table 50: Maturity-wise Turnover in Currency Derivative Segment of MSEI </t>
  </si>
  <si>
    <t>Table 52: Settlement Statistics in Interest Rate Futures at BSE, NSE and MSEI</t>
  </si>
  <si>
    <t>Table 54: Notional Value of Offshore Derivative Instruments (ODIs) Vs Assets Under Custody (AUC) of FPIs</t>
  </si>
  <si>
    <t>Face Value (₹ )</t>
  </si>
  <si>
    <t>Issue Price (₹ )</t>
  </si>
  <si>
    <t>Amount (₹  crore)</t>
  </si>
  <si>
    <t>Traded Value (₹ crore)</t>
  </si>
  <si>
    <t>The city-wise distribution of turnover is based on the cities uploaded in the UCC database of the Exchange for clientele trades and members registered office city for proprietary trades.</t>
  </si>
  <si>
    <t>Amount 
( ₹ crore)</t>
  </si>
  <si>
    <t>Public Announcement Date</t>
  </si>
  <si>
    <t>Offer
 Price 
(₹ ) per share</t>
  </si>
  <si>
    <t>Offer Size (₹  crore)</t>
  </si>
  <si>
    <t>No. of Companies Permitted</t>
  </si>
  <si>
    <t xml:space="preserve">No. of companies Traded </t>
  </si>
  <si>
    <t>5. Impact Cost for Nifty 50 is for a portfolio of ₹50 lakh  and is weighted average impact cost.</t>
  </si>
  <si>
    <t>CURRENT STATISTICS</t>
  </si>
  <si>
    <t>Table 4: Trends in Closed Offers under SEBI (Substantial Acquisition of Shares and Takeover) Regulations , 2011</t>
  </si>
  <si>
    <t>Fresh</t>
  </si>
  <si>
    <t>OFS</t>
  </si>
  <si>
    <t>Oversubscription (No.of Times)</t>
  </si>
  <si>
    <t>QIB</t>
  </si>
  <si>
    <t>NII</t>
  </si>
  <si>
    <t>RII</t>
  </si>
  <si>
    <t>Others, if any (Market Maker &amp; Reservation)</t>
  </si>
  <si>
    <t>Net offer to public (No.of Shares)</t>
  </si>
  <si>
    <t>OFS: Offer for Sale; QIB: Qualified Institutional Buyer; RII: Retail Individual Investor; NII: Non-Institutional Investor</t>
  </si>
  <si>
    <t>Amount Raised
 (₹ crore)</t>
  </si>
  <si>
    <t xml:space="preserve">Sub total - I </t>
  </si>
  <si>
    <t xml:space="preserve">Sub total - II </t>
  </si>
  <si>
    <t xml:space="preserve">Sub total - III </t>
  </si>
  <si>
    <t xml:space="preserve">Sub total - IV </t>
  </si>
  <si>
    <t xml:space="preserve">Sub total - V </t>
  </si>
  <si>
    <t>Sub total</t>
  </si>
  <si>
    <t>Client</t>
  </si>
  <si>
    <t>"Others" include Portfolio managers, partnership firms, trusts, depository receipt sssues, AIFs, FCCB, HUFs, Brokers etc.</t>
  </si>
  <si>
    <t>Category-wise (Equity)</t>
  </si>
  <si>
    <t>Issue-Type (Equity)</t>
  </si>
  <si>
    <t>Instrument-Wise (Equity and Debt)</t>
  </si>
  <si>
    <t>Total
(Equity+Debt)</t>
  </si>
  <si>
    <t>Notional value of ODIs on Equity, Debt &amp; Derivatives as % of  Assets Under Custody of FPIs</t>
  </si>
  <si>
    <t>Notional value of ODIs on Equity &amp; Debt  excluding Derivatives as % of  Assets Under Custody of FPIs</t>
  </si>
  <si>
    <t xml:space="preserve">Term Deposit Rate &gt; 1 year </t>
  </si>
  <si>
    <t xml:space="preserve">No. of Companies Traded </t>
  </si>
  <si>
    <t>Table 5 A: Consolidated Resource Mobilisation through Primary markets</t>
  </si>
  <si>
    <t>3. Since April 2018, both the equity and debt issues are categorised based on their respective closing dates. Prior to April 2018, the equity issues were classified based on opening date of the issue, while debt issues were classfied based on closing date of the issue.</t>
  </si>
  <si>
    <t>4. From April 2020 onwards, data on IPO issues are categorised based on the listing date .</t>
  </si>
  <si>
    <t>Table 5A: Consolidated Resource Mobilisation through Primary Market</t>
  </si>
  <si>
    <t>1. Values provided in ‘No. of contracts’ field is Volume in lots and Turnover values are notional value in ₹ crore.</t>
  </si>
  <si>
    <t>Foreign Participants</t>
  </si>
  <si>
    <t>2. Category of 'others' include clients which do not fall in specific categories mentioned above, clients registered such as retail, HUF, individual proprietary firms, partnership firms, public and private companies, body corporates, etc.</t>
  </si>
  <si>
    <t>iCOMDEX Energy</t>
  </si>
  <si>
    <t>*Shares issued by the Company are partly paid up but the information is provided considering the same as fully paid up.</t>
  </si>
  <si>
    <t xml:space="preserve"> Net offer to Public = QIB (Including anchor) + RII + NII - ( Employee Reservation +  Shareholder Reservation + Market maker)</t>
  </si>
  <si>
    <t xml:space="preserve">Note: </t>
  </si>
  <si>
    <t>Allocation of Shares (No.)</t>
  </si>
  <si>
    <t>Physical Settlement</t>
  </si>
  <si>
    <t xml:space="preserve">3. Futures trading in copper in base metals of non-agri segment commenced at NSE on 22nd February, 2021. </t>
  </si>
  <si>
    <t>Table 57: Trends in Resource Mobilization by Mutual Funds (₹ crore)</t>
  </si>
  <si>
    <t>Table 58  Scheme-wise Statistics of Mutual Funds</t>
  </si>
  <si>
    <t>Table 59: Trends in Transactions on Stock Exchanges by Mutual Funds (₹ crore)</t>
  </si>
  <si>
    <t>Table 60: Assets Managed by Portfolio Managers</t>
  </si>
  <si>
    <t>Table 62: Progress of Dematerialisation at NSDL and CDSL (Listed and Unlisted Companies)</t>
  </si>
  <si>
    <t>iCOMDEX Bullion</t>
  </si>
  <si>
    <t>Note : 1. Natural Gas volume is in Trillion BTU and is not included in volume ("000 tonnes") of energy contracts.</t>
  </si>
  <si>
    <t xml:space="preserve">           2. Options includes both options on futures and goods.</t>
  </si>
  <si>
    <t xml:space="preserve">Table 66: Trends in commodity derivatives at MCX </t>
  </si>
  <si>
    <t xml:space="preserve">Table 67: Trends in commodity derivatives at NCDEX </t>
  </si>
  <si>
    <t>Premium Value (₹ )</t>
  </si>
  <si>
    <t>Modes of Fund Raising</t>
  </si>
  <si>
    <t>A. IPOs (Main Board)</t>
  </si>
  <si>
    <t>i) OFS Component</t>
  </si>
  <si>
    <t>ii) Fresh Capital Raising Component</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</si>
  <si>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</si>
  <si>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</si>
  <si>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</si>
  <si>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</si>
  <si>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</si>
  <si>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</si>
  <si>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</si>
  <si>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</si>
  <si>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</si>
  <si>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</si>
  <si>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</si>
  <si>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</si>
  <si>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</si>
  <si>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</si>
  <si>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</si>
  <si>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L. Total Fund raised in IGP Segment</t>
  </si>
  <si>
    <t xml:space="preserve">M. Total Equity raised </t>
  </si>
  <si>
    <t>i) OFS Component (Total) G(i)+K+L(i)</t>
  </si>
  <si>
    <t>ii) Fresh Capital Raising Component (Total) G(ii)+H+I+J+L(ii)</t>
  </si>
  <si>
    <t>Bond Market</t>
  </si>
  <si>
    <t>Of the above, listed after private placement in EBP</t>
  </si>
  <si>
    <t>O. Fund mobilized through public issue in CBM</t>
  </si>
  <si>
    <t>P. Total fund Mobilized in CBM (N+O)</t>
  </si>
  <si>
    <t>Business trusts</t>
  </si>
  <si>
    <t>Q. Total funds mobilized by REITs</t>
  </si>
  <si>
    <t>i. Listed REITs</t>
  </si>
  <si>
    <t>ii. Unlisted REITs</t>
  </si>
  <si>
    <t>R. Total fund mobilized by InvITs#</t>
  </si>
  <si>
    <t>i. Listed InvITs</t>
  </si>
  <si>
    <t>ii. Unlisted InvITs</t>
  </si>
  <si>
    <t>S. Total fund mobilized by REITs &amp; InvITs (Q+R)**</t>
  </si>
  <si>
    <t>i. Listed</t>
  </si>
  <si>
    <t>ii. Unlisted</t>
  </si>
  <si>
    <t># Data includes Private and Public Listing</t>
  </si>
  <si>
    <t>B. IPO (SME)</t>
  </si>
  <si>
    <t>N. Fund mobilized through Private Placement in Corporate Bond Market (CBM)</t>
  </si>
  <si>
    <t xml:space="preserve">Table 5B: Capital Raised from the Primary Market through  Public and Rights Issues </t>
  </si>
  <si>
    <t>Equity Issues</t>
  </si>
  <si>
    <t>Discretionary</t>
  </si>
  <si>
    <t>Table 5 B: Capital Raised from the Primary Market through  Public and Rights Issues (Equity and Debt)</t>
  </si>
  <si>
    <t>Table 56: Cumulative Sectoral  Investment of Foreign Venture Capital Investors (FVCIs)</t>
  </si>
  <si>
    <t xml:space="preserve">Table 57: Trends in Resource Mobilization by Mutual Funds </t>
  </si>
  <si>
    <t>Table 58: Scheme-wise Statistics of Mutual Funds</t>
  </si>
  <si>
    <t>Table 59: Trends in Transactions on Stock Exchanges by Mutual Funds</t>
  </si>
  <si>
    <t>Table 61: Progress Report of NSDL &amp; CDSl as on end of Month (Listed Companies)</t>
  </si>
  <si>
    <t>Table 64: Number of Commodities Permitted and traded at Exchanges</t>
  </si>
  <si>
    <t>Table 65: Trends in Commodity Indices</t>
  </si>
  <si>
    <t>Table 66: Trends in Commodity Derivatives at MCX</t>
  </si>
  <si>
    <t>Table 67: Trends in Commodity Derivatives at NCDEX</t>
  </si>
  <si>
    <t>Table 68: Trends in Commodity Futures at ICEX</t>
  </si>
  <si>
    <t>Table 69: Trends in  Commodity Derivatives at BSE</t>
  </si>
  <si>
    <t>Table 70: Trends in Commodity Derivatives at NSE</t>
  </si>
  <si>
    <t>Table 71: Participant-wise percentage share of turnover in Commodity Futures</t>
  </si>
  <si>
    <t>Table 72: Commodity-wise Trading Volume and Turnover at MCX</t>
  </si>
  <si>
    <t>Table 73: Commodity-wise Trading Volume and Turnover at NCDEX</t>
  </si>
  <si>
    <t>Table 74: Commodity-wise Trading Volume and Turnover at ICEX, NSE and BSE</t>
  </si>
  <si>
    <t>Table 75: Macro Economic Indicators</t>
  </si>
  <si>
    <t>Table 56: Cumulative Sectoral  Investment of Foreign Venture Capital Investors (FVCI) (₹ crore)</t>
  </si>
  <si>
    <t>Sectors of Economy</t>
  </si>
  <si>
    <t>As at the end of</t>
  </si>
  <si>
    <t>Information technology</t>
  </si>
  <si>
    <t>Telecommunications</t>
  </si>
  <si>
    <t>Pharmaceuticals</t>
  </si>
  <si>
    <t>Biotechnology</t>
  </si>
  <si>
    <t>Media/ Entertainment</t>
  </si>
  <si>
    <t>Services Sector</t>
  </si>
  <si>
    <t>Industrial Products</t>
  </si>
  <si>
    <t xml:space="preserve">Real Estate </t>
  </si>
  <si>
    <t xml:space="preserve">Others </t>
  </si>
  <si>
    <t>5. Debt issues are classified based on closing date of the issue</t>
  </si>
  <si>
    <t>Notes: IPOs are classified based on listing date and public debt issues on the basis of closing date of the issue.</t>
  </si>
  <si>
    <t>Weekly</t>
  </si>
  <si>
    <t>KOTAK MAH.BK</t>
  </si>
  <si>
    <t>LARSEN &amp; TOU</t>
  </si>
  <si>
    <t>ASIAN PAINTS</t>
  </si>
  <si>
    <t>INDUSIND BNK</t>
  </si>
  <si>
    <t>ULTRATECH CM</t>
  </si>
  <si>
    <t>7.25/8.80</t>
  </si>
  <si>
    <t>4.90/5.60</t>
  </si>
  <si>
    <t xml:space="preserve">I. GDP at Current prices for 2021-22 (₹ crore)#                         </t>
  </si>
  <si>
    <t>#First Advacne Estimates as per MOSPI press release dated Jan 07,2022</t>
  </si>
  <si>
    <t>^ cumulative figure value of the respective months.</t>
  </si>
  <si>
    <t>The weekly contracts for EUR-INR, GBP-INR and JPY-INR futures and options were introduced on December 7th, 2020 and the weekly USD-INR futures contracts were launched at NSE from October 11,2021, .</t>
  </si>
  <si>
    <t>* Data includes BSE SME Start-up ** includes funds raised through public issue, private placement, preferential issue, institutional placement, rights issue</t>
  </si>
  <si>
    <t>Adani Ports and Special Economic Zone Ltd.</t>
  </si>
  <si>
    <t>Asian Paints Ltd.</t>
  </si>
  <si>
    <t>Axis Bank Ltd.</t>
  </si>
  <si>
    <t>Bajaj Auto Ltd.</t>
  </si>
  <si>
    <t>Bajaj Finance Ltd.</t>
  </si>
  <si>
    <t>Bajaj Finserv Ltd.</t>
  </si>
  <si>
    <t>Bharat Petroleum Corporation Ltd.</t>
  </si>
  <si>
    <t>Bharti Airtel Ltd.</t>
  </si>
  <si>
    <t>Britannia Industries Ltd.</t>
  </si>
  <si>
    <t>Cipla Ltd.</t>
  </si>
  <si>
    <t>Coal India Ltd.</t>
  </si>
  <si>
    <t>Divi's Laboratories Ltd.</t>
  </si>
  <si>
    <t>Dr. Reddy's Laboratories Ltd.</t>
  </si>
  <si>
    <t>Eicher Motors Ltd.</t>
  </si>
  <si>
    <t>Grasim Industries Ltd.</t>
  </si>
  <si>
    <t>HCL Technologies Ltd.</t>
  </si>
  <si>
    <t>HDFC Bank Ltd.</t>
  </si>
  <si>
    <t>HDFC Life Insurance Company Ltd.</t>
  </si>
  <si>
    <t>Hero MotoCorp Ltd.</t>
  </si>
  <si>
    <t>Hindalco Industries Ltd.</t>
  </si>
  <si>
    <t>Hindustan Unilever Ltd.</t>
  </si>
  <si>
    <t>Housing Development Finance Corporation Ltd.</t>
  </si>
  <si>
    <t>ICICI Bank Ltd.</t>
  </si>
  <si>
    <t>ITC Ltd.</t>
  </si>
  <si>
    <t>IndusInd Bank Ltd.</t>
  </si>
  <si>
    <t>Infosys Ltd.</t>
  </si>
  <si>
    <t>JSW Steel Ltd.</t>
  </si>
  <si>
    <t>Kotak Mahindra Bank Ltd.</t>
  </si>
  <si>
    <t>Larsen &amp; Toubro Ltd.</t>
  </si>
  <si>
    <t>Mahindra &amp; Mahindra Ltd.</t>
  </si>
  <si>
    <t>Maruti Suzuki India Ltd.</t>
  </si>
  <si>
    <t>NTPC Ltd.</t>
  </si>
  <si>
    <t>Nestle India Ltd.</t>
  </si>
  <si>
    <t>Oil &amp; Natural Gas Corporation Ltd.</t>
  </si>
  <si>
    <t>Power Grid Corporation of India Ltd.</t>
  </si>
  <si>
    <t>Reliance Industries Ltd.</t>
  </si>
  <si>
    <t>SBI Life Insurance Company Ltd.</t>
  </si>
  <si>
    <t>Shree Cement Ltd.</t>
  </si>
  <si>
    <t>State Bank of India</t>
  </si>
  <si>
    <t>Sun Pharmaceutical Industries Ltd.</t>
  </si>
  <si>
    <t>Tata Consultancy Services Ltd.</t>
  </si>
  <si>
    <t>Tata Consumer Products Ltd.</t>
  </si>
  <si>
    <t>Tata Motors Ltd.</t>
  </si>
  <si>
    <t>Tata Steel Ltd.</t>
  </si>
  <si>
    <t>Tech Mahindra Ltd.</t>
  </si>
  <si>
    <t>Titan Company Ltd.</t>
  </si>
  <si>
    <t>UPL Ltd.</t>
  </si>
  <si>
    <t>UltraTech Cement Ltd.</t>
  </si>
  <si>
    <t>Wipro Ltd.</t>
  </si>
  <si>
    <t>%
Change during the year</t>
  </si>
  <si>
    <t>%
Change during the month</t>
  </si>
  <si>
    <t># Details of no. of companies in "permitted to trade" category which are active.</t>
  </si>
  <si>
    <t>Adani Ports and Special Economic Zone Limited</t>
  </si>
  <si>
    <t>Asian Paints Limited</t>
  </si>
  <si>
    <t>Axis Bank Limited</t>
  </si>
  <si>
    <t>Bajaj Auto Limited</t>
  </si>
  <si>
    <t>Bajaj Finserv Limited</t>
  </si>
  <si>
    <t>Bajaj Finance Limited</t>
  </si>
  <si>
    <t>Bharti Airtel Limited</t>
  </si>
  <si>
    <t>Britannia Industries Limited</t>
  </si>
  <si>
    <t>Cipla Limited</t>
  </si>
  <si>
    <t>Grasim Industries Limited</t>
  </si>
  <si>
    <t>HCL Technologies Limited</t>
  </si>
  <si>
    <t>Housing Development Finance Corporation Limited</t>
  </si>
  <si>
    <t>HDFC Bank Limited</t>
  </si>
  <si>
    <t>HDFC Life Insurance Company Limited</t>
  </si>
  <si>
    <t>Hindalco Industries Limited</t>
  </si>
  <si>
    <t>Hindustan Unilever Limited</t>
  </si>
  <si>
    <t>ICICI Bank Limited</t>
  </si>
  <si>
    <t>IndusInd Bank Limited</t>
  </si>
  <si>
    <t>ITC Limited</t>
  </si>
  <si>
    <t>JSW Steel Limited</t>
  </si>
  <si>
    <t>Kotak Mahindra Bank Limited</t>
  </si>
  <si>
    <t>Larsen &amp; Toubro Limited</t>
  </si>
  <si>
    <t>Mahindra &amp; Mahindra Limited</t>
  </si>
  <si>
    <t>Maruti Suzuki India Limited</t>
  </si>
  <si>
    <t>Nestle India Ltd</t>
  </si>
  <si>
    <t>NTPC Limited</t>
  </si>
  <si>
    <t>Oil &amp; Natural Gas Corporation Limited</t>
  </si>
  <si>
    <t>Power Grid Corporation of India Limited</t>
  </si>
  <si>
    <t>Reliance Industries Limited</t>
  </si>
  <si>
    <t>Sun Pharmaceuticals Industries Limited</t>
  </si>
  <si>
    <t>Tata Motors Limited</t>
  </si>
  <si>
    <t>Tata Steel Limited</t>
  </si>
  <si>
    <t>Tata Consultancy Services Limited</t>
  </si>
  <si>
    <t>Tech Mahindra Limited</t>
  </si>
  <si>
    <t>Titan Company Limited</t>
  </si>
  <si>
    <t>UltraTech Cement Limited</t>
  </si>
  <si>
    <t>Wipro Limited</t>
  </si>
  <si>
    <t>5.00/5.60</t>
  </si>
  <si>
    <t>Consumer Price Index (2012 =100) Rate (in per cent) (Y-o-Y)</t>
  </si>
  <si>
    <t>III. Gross Capital Formation at current prices as a per cent of GDP at current market prices in 2020-21*</t>
  </si>
  <si>
    <t>II. Gross Saving as a per cent of Gross National Disposable Income at current market prices in 2020-21*</t>
  </si>
  <si>
    <t>Table 15: Review of Accepted Ratings of Corporate Debt Securities (Maturity &gt;= 1 year)</t>
  </si>
  <si>
    <t>Amount
(Rs.crore)</t>
  </si>
  <si>
    <t>No. of Issues</t>
  </si>
  <si>
    <t>Table 61: Progress Report of NSDL &amp; CDSL  (Listed Companies)</t>
  </si>
  <si>
    <t>Table 64: Number of commodities permitted and traded at exchanges during the month</t>
  </si>
  <si>
    <r>
      <t>Turnover 
(</t>
    </r>
    <r>
      <rPr>
        <sz val="10"/>
        <color theme="1"/>
        <rFont val="Rupee Foradian"/>
        <family val="2"/>
      </rPr>
      <t>₹</t>
    </r>
    <r>
      <rPr>
        <b/>
        <sz val="10"/>
        <color theme="1"/>
        <rFont val="Rupee Foradian"/>
        <family val="2"/>
      </rPr>
      <t xml:space="preserve"> </t>
    </r>
    <r>
      <rPr>
        <b/>
        <sz val="10"/>
        <color theme="1"/>
        <rFont val="Garamond"/>
        <family val="1"/>
      </rPr>
      <t>crore)</t>
    </r>
  </si>
  <si>
    <r>
      <t>Turnover 
(</t>
    </r>
    <r>
      <rPr>
        <sz val="10"/>
        <color theme="1"/>
        <rFont val="Garamond"/>
        <family val="1"/>
      </rPr>
      <t xml:space="preserve">₹ </t>
    </r>
    <r>
      <rPr>
        <b/>
        <sz val="10"/>
        <color theme="1"/>
        <rFont val="Garamond"/>
        <family val="1"/>
      </rPr>
      <t>crore)</t>
    </r>
  </si>
  <si>
    <r>
      <t>Value
(</t>
    </r>
    <r>
      <rPr>
        <sz val="10"/>
        <color theme="1"/>
        <rFont val="Rupee Foradian"/>
        <family val="2"/>
      </rPr>
      <t>₹</t>
    </r>
    <r>
      <rPr>
        <b/>
        <sz val="10"/>
        <color theme="1"/>
        <rFont val="Rupee Foradian"/>
        <family val="2"/>
      </rPr>
      <t xml:space="preserve"> </t>
    </r>
    <r>
      <rPr>
        <b/>
        <sz val="10"/>
        <color theme="1"/>
        <rFont val="Garamond"/>
        <family val="1"/>
      </rPr>
      <t>crore)</t>
    </r>
  </si>
  <si>
    <t>2. Values provided for ‘Open interest’ are inclusive of both call and put option.</t>
  </si>
  <si>
    <r>
      <t>Turnover 
(</t>
    </r>
    <r>
      <rPr>
        <sz val="10"/>
        <color theme="1"/>
        <rFont val="Rupee Foradian"/>
        <family val="2"/>
      </rPr>
      <t xml:space="preserve">₹ </t>
    </r>
    <r>
      <rPr>
        <b/>
        <sz val="10"/>
        <color theme="1"/>
        <rFont val="Garamond"/>
        <family val="1"/>
      </rPr>
      <t>crore)</t>
    </r>
  </si>
  <si>
    <t xml:space="preserve"> 2. Option contracts were launched at BSE from June 2020.</t>
  </si>
  <si>
    <t>Note: 1. Conversion factors: Brent Crude Oil (1 Tonne = 7.33 Barrels)</t>
  </si>
  <si>
    <r>
      <t>Value
(</t>
    </r>
    <r>
      <rPr>
        <sz val="10"/>
        <color theme="1"/>
        <rFont val="Rupee Foradian"/>
        <family val="2"/>
      </rPr>
      <t>₹</t>
    </r>
    <r>
      <rPr>
        <b/>
        <sz val="10"/>
        <color theme="1"/>
        <rFont val="Garamond"/>
        <family val="1"/>
      </rPr>
      <t>crore)</t>
    </r>
  </si>
  <si>
    <r>
      <t>Turnover 
(</t>
    </r>
    <r>
      <rPr>
        <sz val="10"/>
        <color theme="1"/>
        <rFont val="Rupee Foradian"/>
        <family val="2"/>
      </rPr>
      <t>₹</t>
    </r>
    <r>
      <rPr>
        <b/>
        <sz val="10"/>
        <color theme="1"/>
        <rFont val="Garamond"/>
        <family val="1"/>
      </rPr>
      <t>crore)</t>
    </r>
  </si>
  <si>
    <t>2. Futures trading in Agri. segment of NSE commenced from 1st Dec. 2020</t>
  </si>
  <si>
    <t>Note: 1.Option contracts were launched at NSE from June 2020.</t>
  </si>
  <si>
    <r>
      <t>Turnover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</si>
  <si>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Garamond"/>
        <family val="1"/>
      </rPr>
      <t xml:space="preserve">₹ </t>
    </r>
    <r>
      <rPr>
        <b/>
        <sz val="12"/>
        <color theme="1"/>
        <rFont val="Garamond"/>
        <family val="1"/>
      </rPr>
      <t>crore)</t>
    </r>
  </si>
  <si>
    <r>
      <t>Value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</si>
  <si>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Rupee Foradian"/>
        <family val="2"/>
      </rPr>
      <t xml:space="preserve">₹ </t>
    </r>
    <r>
      <rPr>
        <b/>
        <sz val="12"/>
        <color theme="1"/>
        <rFont val="Garamond"/>
        <family val="1"/>
      </rPr>
      <t>crore)</t>
    </r>
  </si>
  <si>
    <t>3. Data for financial year is average of the monthly share.</t>
  </si>
  <si>
    <t>Total Turnover (Rs. Crore) *</t>
  </si>
  <si>
    <t>3. Average Daily OI and Values of Contract have been derived by taking the sum of end of day OI and then dividing by no. of trading days during the month</t>
  </si>
  <si>
    <t>2. Closing prices have been considered for the most active contract at the end of month</t>
  </si>
  <si>
    <t>1. Options includes both 'options on futures' and 'options on goods'</t>
  </si>
  <si>
    <t>Note:</t>
  </si>
  <si>
    <t>Total MCX Options</t>
  </si>
  <si>
    <t>₹/ mmBtu</t>
  </si>
  <si>
    <t>1250 mmBtu</t>
  </si>
  <si>
    <t xml:space="preserve">Natural Gas </t>
  </si>
  <si>
    <t>₹/ Barrel</t>
  </si>
  <si>
    <t>100 barrels</t>
  </si>
  <si>
    <t>₹/ 1KG</t>
  </si>
  <si>
    <t>5 MT</t>
  </si>
  <si>
    <t>1.5 MT</t>
  </si>
  <si>
    <t>2.5 MT</t>
  </si>
  <si>
    <t>5 'KGs</t>
  </si>
  <si>
    <t>Silver Mini</t>
  </si>
  <si>
    <t>30 'KGs</t>
  </si>
  <si>
    <t>₹/10 grams</t>
  </si>
  <si>
    <t>100 'Grams</t>
  </si>
  <si>
    <t>1 'KG</t>
  </si>
  <si>
    <t>Total MCX Futures</t>
  </si>
  <si>
    <t>₹/ Unit</t>
  </si>
  <si>
    <t>₹/100 KG</t>
  </si>
  <si>
    <t>1 MT</t>
  </si>
  <si>
    <t>₹/20 KG</t>
  </si>
  <si>
    <t>4 MT</t>
  </si>
  <si>
    <t>₹/ KG</t>
  </si>
  <si>
    <t>360 KGs</t>
  </si>
  <si>
    <t>₹/10 KG</t>
  </si>
  <si>
    <t>10 MT</t>
  </si>
  <si>
    <t>₹/ 1Bale</t>
  </si>
  <si>
    <t>1 'KGs</t>
  </si>
  <si>
    <t>Silver Micro</t>
  </si>
  <si>
    <t>₹/1 grams</t>
  </si>
  <si>
    <t>1 'Gram</t>
  </si>
  <si>
    <t>Gold Petals</t>
  </si>
  <si>
    <t>₹/8 grams</t>
  </si>
  <si>
    <t>8 'Grams</t>
  </si>
  <si>
    <t>Gold Gunia</t>
  </si>
  <si>
    <t>Values of Contracts (Rs Crore)</t>
  </si>
  <si>
    <t>No of Contracts</t>
  </si>
  <si>
    <t>Close Price</t>
  </si>
  <si>
    <t>Quotation</t>
  </si>
  <si>
    <t>Value (₹ crore)</t>
  </si>
  <si>
    <t>Contract Size</t>
  </si>
  <si>
    <t>Name of the Commodity Contract</t>
  </si>
  <si>
    <t>₹/ Quintal</t>
  </si>
  <si>
    <t>₹/ MT</t>
  </si>
  <si>
    <t>Name of the Commodity contract</t>
  </si>
  <si>
    <t>100 Grams</t>
  </si>
  <si>
    <t>1 KG</t>
  </si>
  <si>
    <t>30 Kg</t>
  </si>
  <si>
    <t>₹/ Bale</t>
  </si>
  <si>
    <t>25 Bales</t>
  </si>
  <si>
    <t>1000 KGs</t>
  </si>
  <si>
    <t>Total -NSE Options</t>
  </si>
  <si>
    <t>Total -NSE Futures</t>
  </si>
  <si>
    <t>₹/ gram</t>
  </si>
  <si>
    <t>1Gram</t>
  </si>
  <si>
    <t>Gold 1G</t>
  </si>
  <si>
    <t xml:space="preserve"> 1. Beta &amp; R2 are calculated for the trailing 12 months .Beta measures the  degree to which any portfolio of stocks is affected as compared to the effect on the market as a whole.</t>
  </si>
  <si>
    <t>FPOs by SMEs</t>
  </si>
  <si>
    <t>New Issues listed at SME Platform</t>
  </si>
  <si>
    <t>SME IPOs</t>
  </si>
  <si>
    <t>IPOs of Start-ups</t>
  </si>
  <si>
    <t>Table 6: Resource Mobilisation by SMEs through Equity Issues</t>
  </si>
  <si>
    <t>Table 6:  Resource Moblisiation by SMEs through Equity Issues</t>
  </si>
  <si>
    <t>Common#</t>
  </si>
  <si>
    <t>#Listed at any two or three exchanges.</t>
  </si>
  <si>
    <t>-</t>
  </si>
  <si>
    <t>#20868 branches activated in Feb 2022</t>
  </si>
  <si>
    <t>Bhubaneshwar</t>
  </si>
  <si>
    <t>Sr.No</t>
  </si>
  <si>
    <t>Symbol</t>
  </si>
  <si>
    <t>Barley</t>
  </si>
  <si>
    <t>BARLEYJPR</t>
  </si>
  <si>
    <t>Bajra</t>
  </si>
  <si>
    <t>BAJRA</t>
  </si>
  <si>
    <t>Castorseed</t>
  </si>
  <si>
    <t>CASTOR</t>
  </si>
  <si>
    <t>Chana</t>
  </si>
  <si>
    <t>CHANA</t>
  </si>
  <si>
    <t>Cotton seed oil cake</t>
  </si>
  <si>
    <t>COCUDAKL</t>
  </si>
  <si>
    <t>Coriander</t>
  </si>
  <si>
    <t>DHANIYA</t>
  </si>
  <si>
    <t>Guargum</t>
  </si>
  <si>
    <t>GUARGUM5</t>
  </si>
  <si>
    <t>Guar seed</t>
  </si>
  <si>
    <t>GUARSEED10</t>
  </si>
  <si>
    <t>Gur</t>
  </si>
  <si>
    <t>GUR</t>
  </si>
  <si>
    <t>₹/ 40KG</t>
  </si>
  <si>
    <t>Jeera</t>
  </si>
  <si>
    <t>JEERAUNJHA</t>
  </si>
  <si>
    <t>3 MT</t>
  </si>
  <si>
    <t>KAPAS</t>
  </si>
  <si>
    <t>₹/ 20KG</t>
  </si>
  <si>
    <t>Maize</t>
  </si>
  <si>
    <t>MAIZE</t>
  </si>
  <si>
    <t>RM seed</t>
  </si>
  <si>
    <t>RMSEED</t>
  </si>
  <si>
    <t>Soy bean</t>
  </si>
  <si>
    <t>SYBEANIDR</t>
  </si>
  <si>
    <t>Refined Soy Oil</t>
  </si>
  <si>
    <t>SYOREF</t>
  </si>
  <si>
    <t>₹/ 10 KG</t>
  </si>
  <si>
    <t>TMCFGRNZM</t>
  </si>
  <si>
    <t>Wheat</t>
  </si>
  <si>
    <t>WHEATFAQ</t>
  </si>
  <si>
    <t>STEEL</t>
  </si>
  <si>
    <t>Index</t>
  </si>
  <si>
    <t>AGRIDEX</t>
  </si>
  <si>
    <t>GUAREX</t>
  </si>
  <si>
    <t>SOYDEX</t>
  </si>
  <si>
    <t>Total Index Futures</t>
  </si>
  <si>
    <t>Total NCDEX Futures</t>
  </si>
  <si>
    <t>Guarseed</t>
  </si>
  <si>
    <t>Soybean</t>
  </si>
  <si>
    <t>RM Seed</t>
  </si>
  <si>
    <t>Total NCDEX Options</t>
  </si>
  <si>
    <t>Table 3: Offers closed during March 2022 under SEBI (Substantial Acquisition of Shares and Takeover) Regulations , 2011</t>
  </si>
  <si>
    <t>No. of schemes as on  March 31,2022</t>
  </si>
  <si>
    <t>No. of folios as on March 31,2022</t>
  </si>
  <si>
    <t>Net Assets Under Management as on March 31,2022 (₹ crore)</t>
  </si>
  <si>
    <t>Acquirers/PACs</t>
  </si>
  <si>
    <t>This data is compiled on the basis of reports submitted to SEBI by custodians.</t>
  </si>
  <si>
    <t>Value Settled during the month*</t>
  </si>
  <si>
    <t>Notes : 1. For CDSL, the current and historical data of Companies Live has been revised to exclude MF schemes count. 2. The Companies Live figure  includes only the number of mutual fund companies and not the mutual fund schemes.3. DPs live does not include live connected Branch DPs. 4. DPs Locations represents the total service centres.</t>
  </si>
  <si>
    <t>Notes: 1. Shares includes only equity shares. 2. Securities include common equity shares, preference shares, debenture, MF units, etc. 3. No. of days taken for calculating Daily Average is 20 days for Mar-22 and Feb -22 and 21 days for Mar-21  4. Quantity and value of shares mentioned are single sided. 5. #Source for listed securities information: Issuer/ NSE/BSE. 5. No.of DPs at NSDL includes 17 which are under closure/termiantion process.</t>
  </si>
  <si>
    <t>Note: The categories included in Others are Preference Shares, Mutual Fund Trace Units, IDRs, AIF,Warrants, PTCs, Treasury Bills, Postal Savings Certificate,CPs, CDs and Government Securities. Valuation (*) is based on last traded price on or before 31/03/2022(Listed) / Face Value(Unlisted). Quanttity and value settled does not include settlement details of Warehouse receipts/commodities.</t>
  </si>
  <si>
    <t>Notes: 1. Amount for public debt issue for last two months is provisional and may get updated 
2.. Equity public issues also include issues listed on SME platform.</t>
  </si>
  <si>
    <t>No. of Companies Traded#</t>
  </si>
  <si>
    <t>#Data for No. of companies traded includes Government securities, Corporate bonds, REITs, InvITs, NSE listed companies as well as “Permitted to Trade” companies but excludes ETFs &amp; Mutual Funds</t>
  </si>
  <si>
    <t>Apollo Hospitals Enterprise Ltd.</t>
  </si>
  <si>
    <t>Table 45: Instrument-wise Turnover in Currency Derivatives Segment of BSE</t>
  </si>
  <si>
    <t>NSDL (at the end of the period)</t>
  </si>
  <si>
    <t>CDSL (at the end of the period)</t>
  </si>
  <si>
    <r>
      <t>Notes: 1. Figures are compiled based on reports submitted by FPIs issuing ODIs. 2</t>
    </r>
    <r>
      <rPr>
        <sz val="11"/>
        <color indexed="10"/>
        <rFont val="Garamond"/>
        <family val="1"/>
      </rPr>
      <t xml:space="preserve">. </t>
    </r>
    <r>
      <rPr>
        <sz val="11"/>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</si>
  <si>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Options #</t>
  </si>
  <si>
    <t>Na</t>
  </si>
  <si>
    <t>Base Metal</t>
  </si>
  <si>
    <t>4. At NSE, trading in Gold Mini Options was started wef 08, June 2020</t>
  </si>
  <si>
    <t>CASTOROIL</t>
  </si>
  <si>
    <t>2MT</t>
  </si>
  <si>
    <t>₹/ 10KG</t>
  </si>
  <si>
    <t>1 lot</t>
  </si>
  <si>
    <t>30 KGs</t>
  </si>
  <si>
    <t>SilverKG</t>
  </si>
  <si>
    <t>5 KG</t>
  </si>
  <si>
    <t>SilverM</t>
  </si>
  <si>
    <t xml:space="preserve"> 1 KG</t>
  </si>
  <si>
    <t>Brent Crude</t>
  </si>
  <si>
    <t>Brent Crude Oil</t>
  </si>
  <si>
    <t>100 Barrel</t>
  </si>
  <si>
    <t>Brent Crude Oil Mini</t>
  </si>
  <si>
    <t>10 Barrel</t>
  </si>
  <si>
    <t>This data is provisonal</t>
  </si>
  <si>
    <t>Total*</t>
  </si>
  <si>
    <t>2021-22</t>
  </si>
  <si>
    <t>2022-23$</t>
  </si>
  <si>
    <t>$ indicates upto April 30,2022</t>
  </si>
  <si>
    <t>Table 2: Company-wise Capital Raised through Public and Rights Issues (Equity) during April 2022</t>
  </si>
  <si>
    <t>Table 3: Offers closed during April 2022 under SEBI (SAST), 2011</t>
  </si>
  <si>
    <t>Table 24: Component Stocks: S&amp;P BSE Sensex (April 2022)</t>
  </si>
  <si>
    <t>Table 25: Component Stocks: Nifty 50 Index (April 2022)</t>
  </si>
  <si>
    <t>Table 26: Component Stock: SX 40 Index (April 2022)</t>
  </si>
  <si>
    <t>Table 63: Depository Statistics as on April 30,2022</t>
  </si>
  <si>
    <t>$ indicates as on April 30,2022</t>
  </si>
  <si>
    <t>Apr-22</t>
  </si>
  <si>
    <t>$ indicates upto April ,2022</t>
  </si>
  <si>
    <t>Table 24: Component Stocks: S&amp;P BSE Sensex during April 2022</t>
  </si>
  <si>
    <t>Table 25: Component Stocks: Nifty 50 Index during April 2022</t>
  </si>
  <si>
    <t>Table 26: Component Stocks: SX40 Index during April 2022</t>
  </si>
  <si>
    <t>* First Revised Estimates as per MOSPI press release dated April 30,2022</t>
  </si>
  <si>
    <t>$ Indicates upto April 30,2022</t>
  </si>
  <si>
    <t>April 2022</t>
  </si>
  <si>
    <t>April 2021</t>
  </si>
  <si>
    <t>No. of schemes as on  March 31,2023</t>
  </si>
  <si>
    <t>No. of folios as on March 31,2023</t>
  </si>
  <si>
    <t>Net Assets Under Management as on March 31,2023 (₹ crore)</t>
  </si>
  <si>
    <t xml:space="preserve">Average Net Assets under Management for   March 31,2023
</t>
  </si>
  <si>
    <t>No. of segregated portfolios created as on March 31,2023</t>
  </si>
  <si>
    <t>Net Assets Under Management in segregated portfolios as on March 31,2023
 (₹ crore)</t>
  </si>
  <si>
    <t>$ indicates upto  April 30,2022</t>
  </si>
  <si>
    <t>$ indicates  upto April 30,2022</t>
  </si>
  <si>
    <t xml:space="preserve">Note : 1. All contract variants are considered as one commodity  </t>
  </si>
  <si>
    <t>2.  # Options Includes both Options on Futures &amp; Commodity</t>
  </si>
  <si>
    <t>3.  ICEX vide circular ICEX/TRADING/2022/2074 dated 31 Mar 2022 suspended trading in commodity derivatives segment on ICEX platform</t>
  </si>
  <si>
    <t>Average of close value #</t>
  </si>
  <si>
    <t>$ indicates as on April 30, 2022</t>
  </si>
  <si>
    <t xml:space="preserve">Note : NCDEX has stopped publication of Nkrishi Index w.e.f. April 1. 2022.  </t>
  </si>
  <si>
    <t>Table 65: Trends in MCX iCOMDEX</t>
  </si>
  <si>
    <t>Future</t>
  </si>
  <si>
    <t xml:space="preserve">Table 68: Trends in commodity derivatives at BSE </t>
  </si>
  <si>
    <t>Table 69: Trends in commodity derivatives at NSE</t>
  </si>
  <si>
    <t>Table 70 : Participant-wise percentage share of turnover in commodity futures</t>
  </si>
  <si>
    <t>Farmers/FPOs</t>
  </si>
  <si>
    <t>VCPs/Hedger</t>
  </si>
  <si>
    <t xml:space="preserve"> -   </t>
  </si>
  <si>
    <t>4. ICEX vide circular ICEX/TRADING/2022/2074 dated 31 Mar 2022 suspended trading in commodity derivatives segment on ICEX platform</t>
  </si>
  <si>
    <t>Table 71: Commodity-wise turnover and trading volume at MCX</t>
  </si>
  <si>
    <t>Average Daily Open Interest in April 2022</t>
  </si>
  <si>
    <t>25 'Bales (170 kg/Bale)</t>
  </si>
  <si>
    <t xml:space="preserve">Table 72: Commodity-wise turnover and trading volume at NCDEX </t>
  </si>
  <si>
    <t>Note: Index futures volume is in '000 lots " .</t>
  </si>
  <si>
    <t>Table 73: Commodity-wise turnover and trading volume at BSE and NSE</t>
  </si>
  <si>
    <t>₹/ barrel</t>
  </si>
  <si>
    <t>4. Closing price of the month is for futures contract traded as on last trading day of the month. 
Closing price as on Dec-21 and Jan-22 is for FUTBLNGOLDM04-FEB-2022 and FUTBLNGOLDM04-MAR-2022 respectively.</t>
  </si>
  <si>
    <t>Source : BSE and NSE</t>
  </si>
  <si>
    <t>ASM Technologies Ltd.</t>
  </si>
  <si>
    <t>Advik Capital Ltd.</t>
  </si>
  <si>
    <t>*Prismx Global Ventures Ltd.</t>
  </si>
  <si>
    <t>Eighty Jewellers Ltd.</t>
  </si>
  <si>
    <t>Hariom Pipe Industries Ltd.</t>
  </si>
  <si>
    <t>Sunrise Efficient Marketing Ltd.</t>
  </si>
  <si>
    <t>Uma Exports Ltd.</t>
  </si>
  <si>
    <t>Veranda Learning Solutions Ltd.</t>
  </si>
  <si>
    <t>Ruchi Soya Industries Ltd.</t>
  </si>
  <si>
    <t>P. E. Analytics Ltd.</t>
  </si>
  <si>
    <t>Jeena Sikho Lifecare Ltd.</t>
  </si>
  <si>
    <t>Krishna Defence and Allied Industries Ltd.</t>
  </si>
  <si>
    <t>Dhyaani Tile and Marblez Ltd.</t>
  </si>
  <si>
    <t xml:space="preserve">BSE SME IPO   </t>
  </si>
  <si>
    <t>IPO</t>
  </si>
  <si>
    <t>FPO</t>
  </si>
  <si>
    <t>NSE SME IPO</t>
  </si>
  <si>
    <t>2.05</t>
  </si>
  <si>
    <t>2.33</t>
  </si>
  <si>
    <t>7.93</t>
  </si>
  <si>
    <t>1.37</t>
  </si>
  <si>
    <t>8.33</t>
  </si>
  <si>
    <t>3.76</t>
  </si>
  <si>
    <t>HCP Plastene Bulkpack Ltd.</t>
  </si>
  <si>
    <t xml:space="preserve">SPV Global Trading Ltd	</t>
  </si>
  <si>
    <t>Source: NCDEX, MCX, BSE and NSE</t>
  </si>
  <si>
    <t>Source: MCX, NCDEX, BSE and NSE</t>
  </si>
  <si>
    <t>Source :  RBI, MOSPI,  Ministry of Commerce &amp; Industry, Office of the Economic Adviser.</t>
  </si>
  <si>
    <t>AARV Infratel Limited</t>
  </si>
  <si>
    <t>Mr. Bhasker K Bhatt, Mrs. Pathika B Bhatt, Mr. Madhav B Bhatt &amp; Mr. Rohan Rajendra Bhatt</t>
  </si>
  <si>
    <t>Amani Trading &amp; Exports Limited</t>
  </si>
  <si>
    <t>Abhishek Narbaria &amp; Umesh Kumar Sahay</t>
  </si>
  <si>
    <t>RELIANCE</t>
  </si>
  <si>
    <t>HDFC BANK</t>
  </si>
  <si>
    <t>INFOSYS LTD</t>
  </si>
  <si>
    <t>ICICI BANK</t>
  </si>
  <si>
    <t>HDFC</t>
  </si>
  <si>
    <t>TCS LTD.</t>
  </si>
  <si>
    <t>ITC LTD.</t>
  </si>
  <si>
    <t>HIND UNI LT</t>
  </si>
  <si>
    <t>AXIS BANK</t>
  </si>
  <si>
    <t>STATE BANK</t>
  </si>
  <si>
    <t>BHARTI ARTL</t>
  </si>
  <si>
    <t>BAJFINANCE</t>
  </si>
  <si>
    <t>HCL TECHNO</t>
  </si>
  <si>
    <t>MARUTISUZUK</t>
  </si>
  <si>
    <t>TITAN</t>
  </si>
  <si>
    <t>TATA STEEL</t>
  </si>
  <si>
    <t>SUN PHARMA.</t>
  </si>
  <si>
    <t>BAJAJ FINSE</t>
  </si>
  <si>
    <t>MAH &amp; MAH</t>
  </si>
  <si>
    <t>TECH MAH</t>
  </si>
  <si>
    <t>POWER GRID</t>
  </si>
  <si>
    <t>WIPRO LTD.</t>
  </si>
  <si>
    <t>NTPC LTD</t>
  </si>
  <si>
    <t>NESTLE (I)</t>
  </si>
  <si>
    <t>`</t>
  </si>
  <si>
    <t>Dr.Reddy's Laboratories Limited</t>
  </si>
  <si>
    <t>0.00</t>
  </si>
  <si>
    <t>Co-Investment</t>
  </si>
  <si>
    <t>2. #Of the April 2021 AUM, Rs. 1,570,459/-crore are contributed by funds from EPFO/PFs.</t>
  </si>
  <si>
    <t>2. Of the April 2022 AUM,  Rs.17,89,795 crore are contributed by funds from EPFO/PFs.</t>
  </si>
  <si>
    <t>Data is the reported trades on the exchange.</t>
  </si>
  <si>
    <t>Includes exchange traded turnnover in corporate bonds</t>
  </si>
  <si>
    <t>No.of trades and turnover details inclusive of exchange traded corporate bonds</t>
  </si>
  <si>
    <t>2022-23 #</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</si>
</sst>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43" formatCode="_ * #,##0.00_ ;_ * \-#,##0.00_ ;_ * &quot;-&quot;??_ ;_ @_ "/>
    <numFmt numFmtId="164" formatCode="_(* #,##0.00_);_(* \(#,##0.00\);_(* &quot;-&quot;??_);_(@_)"/>
    <numFmt numFmtId="165" formatCode="#,##0;\-#,##0;0"/>
    <numFmt numFmtId="166" formatCode="0.0"/>
    <numFmt numFmtId="167" formatCode="0.0;\-0.0;0"/>
    <numFmt numFmtId="168" formatCode="#,##0;\-#,##0;0.0"/>
    <numFmt numFmtId="169" formatCode="0;\(0\)"/>
    <numFmt numFmtId="170" formatCode="0\,00\,000;\-0\,00\,000;0"/>
    <numFmt numFmtId="171" formatCode="0\,00\,00\,000;\-0\,00\,00\,000;0"/>
    <numFmt numFmtId="172" formatCode="0.0;\-0.0;0.0"/>
    <numFmt numFmtId="173" formatCode="0.0;0.0;0"/>
    <numFmt numFmtId="174" formatCode="0.0;\(0\);0.0"/>
    <numFmt numFmtId="175" formatCode="0.00;\-0.00;0.0"/>
    <numFmt numFmtId="176" formatCode="#,##0.0;\-#,##0.0;0.0"/>
    <numFmt numFmtId="177" formatCode="#,##0.0"/>
    <numFmt numFmtId="178" formatCode="0;\-0;0"/>
    <numFmt numFmtId="179" formatCode="0\,00\,00\,00\,000;\-0\,00\,00\,00\,000;0"/>
    <numFmt numFmtId="180" formatCode="0.00;\-0.00;0.00"/>
    <numFmt numFmtId="181" formatCode="#,##0.00;\-#,##0.00;0.0"/>
    <numFmt numFmtId="182" formatCode="[$-409]mmm\-yy;@"/>
    <numFmt numFmtId="183" formatCode="_(* #,##0.0_);_(* \(#,##0.0\);_(* &quot;-&quot;??_);_(@_)"/>
    <numFmt numFmtId="184" formatCode="_(* #,##0_);_(* \(#,##0\);_(* &quot;-&quot;??_);_(@_)"/>
    <numFmt numFmtId="185" formatCode="_ * #,##0_ ;_ * \-#,##0_ ;_ * &quot;-&quot;??_ ;_ @_ "/>
    <numFmt numFmtId="186" formatCode="[$-409]d\-mmm\-yy;@"/>
    <numFmt numFmtId="187" formatCode="0.0%"/>
    <numFmt numFmtId="188" formatCode="[&gt;=10000000]#.###\,##\,##0;[&gt;=100000]#.###\,##0;##,##0.0"/>
    <numFmt numFmtId="189" formatCode="[&gt;=10000000]#\,##\,##\,##0;[&gt;=100000]#\,##\,##0;##,##0"/>
    <numFmt numFmtId="190" formatCode="[&gt;=10000000]#.00\,##\,##\,##0;[&gt;=100000]#.00\,##\,##0;##,##0.00"/>
    <numFmt numFmtId="191" formatCode="[&gt;=10000000]#.0\,##\,##\,##0;[&gt;=100000]#.0\,##\,##0;##,##0.0"/>
    <numFmt numFmtId="192" formatCode="[&gt;=10000000]#.##\,##\,##0;[&gt;=100000]#.##\,##0;##,##0"/>
    <numFmt numFmtId="193" formatCode="[$-409]d/mmm/yy;@"/>
    <numFmt numFmtId="194" formatCode="0.0;\(0.0\)"/>
    <numFmt numFmtId="195" formatCode="[$-409]d\-mmm\-yyyy;@"/>
    <numFmt numFmtId="196" formatCode="0.00_);\(0.00\)"/>
    <numFmt numFmtId="197" formatCode="#,##0_ ;\-#,##0\ "/>
    <numFmt numFmtId="198" formatCode="[&gt;=10000000]#.#\,##0;[&gt;=100000]#.##;##,##0"/>
    <numFmt numFmtId="199" formatCode="[&gt;=10000000]#.#\,##\,##0;[&gt;=100000]#.#\,##0;##,##0"/>
    <numFmt numFmtId="200" formatCode="#,##0.00;\-#,##0.00;0.000"/>
    <numFmt numFmtId="201" formatCode="#,##0.00;\-#,##0.00;0.00"/>
    <numFmt numFmtId="202" formatCode="0.00_ ;\-0.00\ "/>
    <numFmt numFmtId="203" formatCode="_ * #,##0.0_ ;_ * \-#,##0.0_ ;_ * &quot;-&quot;??_ ;_ @_ "/>
    <numFmt numFmtId="204" formatCode="_ * #,##0.00_ ;_ * \-#,##0.00_ ;_ * &quot;-&quot;??_ ;_ @_ "/>
  </numFmts>
  <fonts count="93">
    <font>
      <sz val="10"/>
      <name val="Arial"/>
    </font>
    <font>
      <sz val="11"/>
      <color theme="1"/>
      <name val="Calibri"/>
      <family val="2"/>
      <scheme val="minor"/>
    </font>
    <font>
      <sz val="11"/>
      <color theme="1"/>
      <name val="Calibri"/>
      <family val="2"/>
      <scheme val="minor"/>
    </font>
    <font>
      <sz val="10"/>
      <name val="Arial"/>
      <family val="2"/>
    </font>
    <font>
      <sz val="6"/>
      <color indexed="8"/>
      <name val="Arial"/>
      <family val="2"/>
    </font>
    <font>
      <sz val="10"/>
      <name val="Arial"/>
      <family val="2"/>
    </font>
    <font>
      <b/>
      <sz val="10"/>
      <color indexed="8"/>
      <name val="Palatino Linotype"/>
      <family val="1"/>
    </font>
    <font>
      <sz val="10"/>
      <color indexed="8"/>
      <name val="Palatino Linotype"/>
      <family val="1"/>
    </font>
    <font>
      <sz val="10"/>
      <name val="Arial"/>
      <family val="2"/>
    </font>
    <font>
      <sz val="10"/>
      <name val="Palatino Linotype"/>
      <family val="1"/>
    </font>
    <font>
      <b/>
      <sz val="10"/>
      <name val="Palatino Linotype"/>
      <family val="1"/>
    </font>
    <font>
      <b/>
      <sz val="11"/>
      <color indexed="8"/>
      <name val="Garamond"/>
      <family val="1"/>
    </font>
    <font>
      <sz val="11"/>
      <name val="Garamond"/>
      <family val="1"/>
    </font>
    <font>
      <sz val="11"/>
      <color indexed="8"/>
      <name val="Garamond"/>
      <family val="1"/>
    </font>
    <font>
      <sz val="11"/>
      <color indexed="8"/>
      <name val="Calibri"/>
      <family val="2"/>
    </font>
    <font>
      <b/>
      <sz val="10"/>
      <color indexed="8"/>
      <name val="Garamond"/>
      <family val="1"/>
    </font>
    <font>
      <sz val="10"/>
      <name val="Garamond"/>
      <family val="1"/>
    </font>
    <font>
      <sz val="10"/>
      <color indexed="8"/>
      <name val="Garamond"/>
      <family val="1"/>
    </font>
    <font>
      <b/>
      <sz val="11"/>
      <color indexed="8"/>
      <name val="Rupee Foradian"/>
      <family val="2"/>
    </font>
    <font>
      <sz val="12"/>
      <name val="Garamond"/>
      <family val="1"/>
    </font>
    <font>
      <b/>
      <sz val="10"/>
      <name val="Garamond"/>
      <family val="1"/>
    </font>
    <font>
      <b/>
      <sz val="11"/>
      <name val="Garamond"/>
      <family val="1"/>
    </font>
    <font>
      <b/>
      <i/>
      <sz val="11"/>
      <color indexed="8"/>
      <name val="Garamond"/>
      <family val="1"/>
    </font>
    <font>
      <sz val="6"/>
      <color indexed="8"/>
      <name val="Arial"/>
      <family val="2"/>
    </font>
    <font>
      <sz val="10"/>
      <name val="Times New Roman"/>
      <family val="1"/>
    </font>
    <font>
      <b/>
      <sz val="12"/>
      <color indexed="8"/>
      <name val="Garamond"/>
      <family val="1"/>
    </font>
    <font>
      <b/>
      <sz val="12"/>
      <name val="Garamond"/>
      <family val="1"/>
    </font>
    <font>
      <sz val="12"/>
      <color indexed="8"/>
      <name val="Garamond"/>
      <family val="1"/>
    </font>
    <font>
      <sz val="9"/>
      <name val="Garamond"/>
      <family val="1"/>
    </font>
    <font>
      <sz val="11"/>
      <color indexed="10"/>
      <name val="Garamond"/>
      <family val="1"/>
    </font>
    <font>
      <sz val="11"/>
      <name val="Arial"/>
      <family val="2"/>
    </font>
    <font>
      <sz val="11"/>
      <color theme="1"/>
      <name val="Calibri"/>
      <family val="2"/>
      <scheme val="minor"/>
    </font>
    <font>
      <sz val="10"/>
      <color theme="1"/>
      <name val="Garamond"/>
      <family val="2"/>
    </font>
    <font>
      <b/>
      <sz val="11"/>
      <color theme="1"/>
      <name val="Calibri"/>
      <family val="2"/>
      <scheme val="minor"/>
    </font>
    <font>
      <sz val="10"/>
      <color rgb="FF000000"/>
      <name val="Palatino Linotype"/>
      <family val="1"/>
    </font>
    <font>
      <b/>
      <sz val="11"/>
      <color theme="1"/>
      <name val="Garamond"/>
      <family val="1"/>
    </font>
    <font>
      <sz val="12"/>
      <color theme="1"/>
      <name val="Garamond"/>
      <family val="1"/>
    </font>
    <font>
      <sz val="11"/>
      <color theme="1"/>
      <name val="Garamond"/>
      <family val="1"/>
    </font>
    <font>
      <b/>
      <sz val="12"/>
      <color rgb="FF000000"/>
      <name val="Garamond"/>
      <family val="1"/>
    </font>
    <font>
      <b/>
      <sz val="12"/>
      <color theme="1"/>
      <name val="Garamond"/>
      <family val="1"/>
    </font>
    <font>
      <sz val="9"/>
      <color rgb="FF333333"/>
      <name val="Robotoregular"/>
    </font>
    <font>
      <sz val="10"/>
      <color theme="1"/>
      <name val="Garamond"/>
      <family val="1"/>
    </font>
    <font>
      <sz val="10"/>
      <color theme="1"/>
      <name val="Calibri"/>
      <family val="2"/>
      <scheme val="minor"/>
    </font>
    <font>
      <b/>
      <sz val="10"/>
      <color theme="1"/>
      <name val="Garamond"/>
      <family val="1"/>
    </font>
    <font>
      <sz val="10"/>
      <color rgb="FF000000"/>
      <name val="Garamond"/>
      <family val="1"/>
    </font>
    <font>
      <b/>
      <sz val="11"/>
      <color rgb="FF000000"/>
      <name val="Garamond"/>
      <family val="1"/>
    </font>
    <font>
      <b/>
      <sz val="10"/>
      <color rgb="FF000000"/>
      <name val="Garamond"/>
      <family val="1"/>
    </font>
    <font>
      <b/>
      <sz val="9"/>
      <color theme="1"/>
      <name val="Garamond"/>
      <family val="1"/>
    </font>
    <font>
      <sz val="12"/>
      <color theme="1"/>
      <name val="Calibri"/>
      <family val="2"/>
      <scheme val="minor"/>
    </font>
    <font>
      <sz val="11"/>
      <color theme="1"/>
      <name val="Calibri"/>
      <family val="2"/>
    </font>
    <font>
      <sz val="10"/>
      <color theme="1"/>
      <name val="Arial"/>
      <family val="2"/>
    </font>
    <font>
      <sz val="12"/>
      <color rgb="FF000000"/>
      <name val="Garamond"/>
      <family val="1"/>
    </font>
    <font>
      <b/>
      <sz val="14"/>
      <color theme="4" tint="-0.499984740745262"/>
      <name val="Garamond"/>
      <family val="1"/>
    </font>
    <font>
      <sz val="9"/>
      <color rgb="FF000000"/>
      <name val="Arial"/>
      <family val="2"/>
    </font>
    <font>
      <sz val="8"/>
      <color theme="1"/>
      <name val="Arial"/>
      <family val="2"/>
    </font>
    <font>
      <sz val="9"/>
      <color theme="1"/>
      <name val="Garamond"/>
      <family val="1"/>
    </font>
    <font>
      <b/>
      <sz val="14"/>
      <color rgb="FF000000"/>
      <name val="Garamond"/>
      <family val="1"/>
    </font>
    <font>
      <sz val="12"/>
      <color rgb="FFFF0000"/>
      <name val="Calibri"/>
      <family val="2"/>
      <scheme val="minor"/>
    </font>
    <font>
      <b/>
      <sz val="12"/>
      <name val="Calibri"/>
      <family val="2"/>
      <scheme val="minor"/>
    </font>
    <font>
      <b/>
      <sz val="12"/>
      <color theme="1"/>
      <name val="Calibri"/>
      <family val="2"/>
      <scheme val="minor"/>
    </font>
    <font>
      <i/>
      <sz val="10"/>
      <color rgb="FF000000"/>
      <name val="Garamond"/>
      <family val="1"/>
    </font>
    <font>
      <b/>
      <i/>
      <sz val="10"/>
      <color rgb="FF000000"/>
      <name val="Garamond"/>
      <family val="1"/>
    </font>
    <font>
      <b/>
      <sz val="10"/>
      <color rgb="FF000000"/>
      <name val="Palatino Linotype"/>
      <family val="1"/>
    </font>
    <font>
      <b/>
      <sz val="10"/>
      <name val="Arial"/>
      <family val="2"/>
    </font>
    <font>
      <sz val="10"/>
      <color theme="1"/>
      <name val="Rupee Foradian"/>
      <family val="2"/>
    </font>
    <font>
      <b/>
      <sz val="10"/>
      <color theme="1"/>
      <name val="Rupee Foradian"/>
      <family val="2"/>
    </font>
    <font>
      <b/>
      <sz val="8"/>
      <name val="Arial"/>
      <family val="2"/>
    </font>
    <font>
      <sz val="12"/>
      <color theme="1"/>
      <name val="Rupee Foradian"/>
      <family val="2"/>
    </font>
    <font>
      <b/>
      <sz val="12"/>
      <color theme="1"/>
      <name val="Rupee Foradian"/>
      <family val="2"/>
    </font>
    <font>
      <i/>
      <sz val="10"/>
      <color theme="1"/>
      <name val="Calibri"/>
      <family val="2"/>
      <scheme val="minor"/>
    </font>
    <font>
      <i/>
      <sz val="10"/>
      <color theme="1"/>
      <name val="Garamond"/>
      <family val="1"/>
    </font>
    <font>
      <b/>
      <i/>
      <sz val="10"/>
      <name val="Garamond"/>
      <family val="1"/>
    </font>
    <font>
      <b/>
      <i/>
      <sz val="9"/>
      <color rgb="FF000000"/>
      <name val="Garamond"/>
      <family val="1"/>
    </font>
    <font>
      <i/>
      <sz val="10"/>
      <name val="Garamond"/>
      <family val="1"/>
    </font>
    <font>
      <i/>
      <sz val="9"/>
      <color rgb="FF000000"/>
      <name val="Garamond"/>
      <family val="1"/>
    </font>
    <font>
      <sz val="9"/>
      <color rgb="FF000000"/>
      <name val="Garamond"/>
      <family val="1"/>
    </font>
    <font>
      <b/>
      <sz val="9"/>
      <name val="Garamond"/>
      <family val="1"/>
    </font>
    <font>
      <b/>
      <i/>
      <sz val="10"/>
      <color theme="1"/>
      <name val="Garamond"/>
      <family val="1"/>
    </font>
    <font>
      <b/>
      <i/>
      <sz val="11"/>
      <color rgb="FF000000"/>
      <name val="Garamond"/>
      <family val="1"/>
    </font>
    <font>
      <b/>
      <sz val="8"/>
      <color theme="1"/>
      <name val="Arial"/>
      <family val="2"/>
    </font>
    <font>
      <sz val="12"/>
      <color indexed="8"/>
      <name val="Arial"/>
      <family val="2"/>
    </font>
    <font>
      <b/>
      <sz val="10"/>
      <color theme="1"/>
      <name val="Arial"/>
      <family val="2"/>
    </font>
    <font>
      <sz val="8"/>
      <name val="Arial"/>
      <family val="2"/>
    </font>
    <font>
      <sz val="8"/>
      <color rgb="FF000000"/>
      <name val="Arial"/>
      <family val="2"/>
    </font>
    <font>
      <b/>
      <sz val="8"/>
      <color rgb="FF000000"/>
      <name val="Arial"/>
      <family val="2"/>
    </font>
    <font>
      <b/>
      <sz val="10"/>
      <color theme="1"/>
      <name val="Calibri"/>
      <family val="2"/>
      <scheme val="minor"/>
    </font>
    <font>
      <sz val="10"/>
      <name val="Arial"/>
      <family val="2"/>
    </font>
    <font>
      <sz val="10"/>
      <color indexed="8"/>
      <name val="Arial"/>
      <family val="2"/>
    </font>
    <font>
      <sz val="11"/>
      <color theme="1" tint="4.9989318521683403E-2"/>
      <name val="Garamond"/>
      <family val="1"/>
    </font>
    <font>
      <sz val="9"/>
      <color indexed="8"/>
      <name val="Arial"/>
      <family val="2"/>
    </font>
    <font>
      <u/>
      <sz val="11"/>
      <color theme="10"/>
      <name val="Calibri"/>
      <family val="2"/>
      <scheme val="minor"/>
    </font>
    <font>
      <sz val="11"/>
      <color rgb="FF000000"/>
      <name val="Calibri"/>
      <family val="2"/>
      <charset val="1"/>
    </font>
    <font>
      <i/>
      <sz val="11"/>
      <color indexed="8"/>
      <name val="Garamond"/>
      <family val="1"/>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EEF1F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9"/>
        <bgColor indexed="9"/>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31"/>
      </left>
      <right/>
      <top/>
      <bottom style="thin">
        <color indexed="31"/>
      </bottom>
      <diagonal/>
    </border>
    <border>
      <left/>
      <right/>
      <top/>
      <bottom style="thin">
        <color indexed="31"/>
      </bottom>
      <diagonal/>
    </border>
    <border>
      <left/>
      <right style="thin">
        <color indexed="31"/>
      </right>
      <top/>
      <bottom style="thin">
        <color indexed="3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E7ECF1"/>
      </left>
      <right style="medium">
        <color rgb="FFE7ECF1"/>
      </right>
      <top style="medium">
        <color rgb="FFE7ECF1"/>
      </top>
      <bottom style="medium">
        <color rgb="FFE7ECF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8"/>
      </bottom>
      <diagonal/>
    </border>
    <border>
      <left/>
      <right style="thin">
        <color auto="1"/>
      </right>
      <top style="thin">
        <color indexed="64"/>
      </top>
      <bottom style="thin">
        <color indexed="8"/>
      </bottom>
      <diagonal/>
    </border>
    <border>
      <left/>
      <right style="medium">
        <color indexed="64"/>
      </right>
      <top/>
      <bottom style="medium">
        <color indexed="64"/>
      </bottom>
      <diagonal/>
    </border>
    <border>
      <left/>
      <right style="medium">
        <color indexed="64"/>
      </right>
      <top/>
      <bottom/>
      <diagonal/>
    </border>
  </borders>
  <cellStyleXfs count="567">
    <xf numFmtId="0" fontId="0" fillId="0" borderId="0" applyNumberFormat="0" applyFont="0" applyFill="0" applyBorder="0" applyAlignment="0" applyProtection="0"/>
    <xf numFmtId="164" fontId="3" fillId="0" borderId="0" applyNumberFormat="0" applyFont="0" applyFill="0" applyBorder="0" applyAlignment="0" applyProtection="0"/>
    <xf numFmtId="164" fontId="32" fillId="0" borderId="0" applyFont="0" applyFill="0" applyBorder="0" applyAlignment="0" applyProtection="0"/>
    <xf numFmtId="164"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31" fillId="0" borderId="0" applyFont="0" applyFill="0" applyBorder="0" applyAlignment="0" applyProtection="0"/>
    <xf numFmtId="43"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166" fontId="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8" fontId="24" fillId="0" borderId="0">
      <alignment horizontal="right"/>
    </xf>
    <xf numFmtId="196" fontId="24" fillId="0" borderId="0">
      <alignment horizontal="right"/>
    </xf>
    <xf numFmtId="0" fontId="8" fillId="0" borderId="0" applyNumberFormat="0" applyFont="0" applyFill="0" applyBorder="0" applyAlignment="0" applyProtection="0"/>
    <xf numFmtId="0" fontId="8" fillId="0" borderId="0" applyNumberFormat="0" applyFont="0" applyFill="0" applyBorder="0" applyAlignment="0" applyProtection="0"/>
    <xf numFmtId="186" fontId="31" fillId="0" borderId="0" applyNumberFormat="0" applyFill="0" applyBorder="0" applyAlignment="0" applyProtection="0"/>
    <xf numFmtId="182" fontId="31" fillId="0" borderId="0" applyNumberFormat="0" applyFill="0" applyBorder="0" applyAlignment="0" applyProtection="0"/>
    <xf numFmtId="182" fontId="31" fillId="0" borderId="0" applyNumberFormat="0" applyFill="0" applyBorder="0" applyAlignment="0" applyProtection="0"/>
    <xf numFmtId="0" fontId="32" fillId="0" borderId="0"/>
    <xf numFmtId="186" fontId="31" fillId="0" borderId="0"/>
    <xf numFmtId="0" fontId="8" fillId="0" borderId="0"/>
    <xf numFmtId="0" fontId="5" fillId="0" borderId="0"/>
    <xf numFmtId="186" fontId="5" fillId="0" borderId="0" applyNumberFormat="0" applyFill="0" applyBorder="0" applyAlignment="0" applyProtection="0"/>
    <xf numFmtId="186" fontId="8" fillId="0" borderId="0" applyNumberFormat="0" applyFill="0" applyBorder="0" applyAlignment="0" applyProtection="0"/>
    <xf numFmtId="186" fontId="5" fillId="0" borderId="0" applyNumberFormat="0" applyFill="0" applyBorder="0" applyAlignment="0" applyProtection="0"/>
    <xf numFmtId="186" fontId="32" fillId="0" borderId="0"/>
    <xf numFmtId="193" fontId="8" fillId="0" borderId="0"/>
    <xf numFmtId="0" fontId="31" fillId="0" borderId="0"/>
    <xf numFmtId="186" fontId="8" fillId="0" borderId="0" applyNumberFormat="0" applyFill="0" applyBorder="0" applyAlignment="0" applyProtection="0"/>
    <xf numFmtId="186" fontId="5" fillId="0" borderId="0" applyNumberFormat="0" applyFill="0" applyBorder="0" applyAlignment="0" applyProtection="0"/>
    <xf numFmtId="186" fontId="8" fillId="0" borderId="0"/>
    <xf numFmtId="193" fontId="8" fillId="0" borderId="0"/>
    <xf numFmtId="9" fontId="31" fillId="0" borderId="0" applyFont="0" applyFill="0" applyBorder="0" applyAlignment="0" applyProtection="0"/>
    <xf numFmtId="0" fontId="3" fillId="0" borderId="0" applyNumberFormat="0" applyFont="0" applyFill="0" applyBorder="0" applyAlignment="0" applyProtection="0"/>
    <xf numFmtId="186" fontId="2" fillId="0" borderId="0"/>
    <xf numFmtId="186" fontId="3" fillId="0" borderId="0"/>
    <xf numFmtId="186" fontId="3" fillId="0" borderId="0" applyNumberFormat="0" applyFill="0" applyBorder="0" applyAlignment="0" applyProtection="0"/>
    <xf numFmtId="186" fontId="3" fillId="0" borderId="0" applyNumberFormat="0" applyFill="0" applyBorder="0" applyAlignment="0" applyProtection="0"/>
    <xf numFmtId="164" fontId="2" fillId="0" borderId="0" applyFont="0" applyFill="0" applyBorder="0" applyAlignment="0" applyProtection="0"/>
    <xf numFmtId="0" fontId="3"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3" fillId="0" borderId="0" applyFont="0" applyFill="0" applyBorder="0" applyAlignment="0" applyProtection="0"/>
    <xf numFmtId="164" fontId="2" fillId="0" borderId="0" applyFont="0" applyFill="0" applyBorder="0" applyAlignment="0" applyProtection="0"/>
    <xf numFmtId="9" fontId="86" fillId="0" borderId="0" applyFont="0" applyFill="0" applyBorder="0" applyAlignment="0" applyProtection="0"/>
    <xf numFmtId="0" fontId="1" fillId="0" borderId="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0" fontId="90" fillId="0" borderId="0" applyNumberFormat="0" applyFill="0" applyBorder="0" applyAlignment="0" applyProtection="0"/>
    <xf numFmtId="166" fontId="24" fillId="0" borderId="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0">
    <xf numFmtId="0" fontId="0" fillId="0" borderId="0" xfId="0" applyNumberFormat="1" applyFont="1" applyFill="1" applyBorder="1" applyAlignment="1"/>
    <xf numFmtId="0" fontId="4" fillId="2"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9" fillId="0" borderId="0" xfId="0" applyNumberFormat="1" applyFont="1" applyFill="1" applyBorder="1" applyAlignment="1"/>
    <xf numFmtId="49" fontId="6" fillId="0" borderId="1" xfId="0" applyNumberFormat="1" applyFont="1" applyFill="1" applyBorder="1" applyAlignment="1">
      <alignment horizontal="center" vertical="top" wrapText="1"/>
    </xf>
    <xf numFmtId="0" fontId="9" fillId="0" borderId="52" xfId="0" applyFont="1" applyFill="1" applyBorder="1" applyAlignment="1">
      <alignment horizontal="left" vertical="top" wrapText="1"/>
    </xf>
    <xf numFmtId="0" fontId="34" fillId="0" borderId="1" xfId="0" applyNumberFormat="1" applyFont="1" applyFill="1" applyBorder="1" applyAlignment="1">
      <alignment horizontal="right" vertical="top" wrapText="1"/>
    </xf>
    <xf numFmtId="165" fontId="7" fillId="0" borderId="1" xfId="0" applyNumberFormat="1" applyFont="1" applyFill="1" applyBorder="1" applyAlignment="1">
      <alignment horizontal="right" vertical="top"/>
    </xf>
    <xf numFmtId="165" fontId="7" fillId="2" borderId="1" xfId="0" applyNumberFormat="1" applyFont="1" applyFill="1" applyBorder="1" applyAlignment="1">
      <alignment horizontal="right" vertical="top"/>
    </xf>
    <xf numFmtId="0" fontId="9" fillId="0" borderId="53" xfId="0" applyFont="1" applyFill="1" applyBorder="1" applyAlignment="1">
      <alignment horizontal="left" vertical="top" wrapText="1"/>
    </xf>
    <xf numFmtId="0" fontId="10" fillId="0" borderId="1" xfId="0" applyFont="1" applyFill="1" applyBorder="1" applyAlignment="1">
      <alignment horizontal="left" vertical="top" wrapText="1"/>
    </xf>
    <xf numFmtId="165" fontId="6" fillId="0" borderId="1" xfId="0" applyNumberFormat="1" applyFont="1" applyFill="1" applyBorder="1" applyAlignment="1">
      <alignment horizontal="right" vertical="top"/>
    </xf>
    <xf numFmtId="165" fontId="6" fillId="2" borderId="1" xfId="0" applyNumberFormat="1" applyFont="1" applyFill="1" applyBorder="1" applyAlignment="1">
      <alignment horizontal="right" vertical="top"/>
    </xf>
    <xf numFmtId="49" fontId="7" fillId="0" borderId="0" xfId="0" applyNumberFormat="1" applyFont="1" applyFill="1" applyAlignment="1">
      <alignment wrapText="1"/>
    </xf>
    <xf numFmtId="49" fontId="6" fillId="0" borderId="4" xfId="0" applyNumberFormat="1" applyFont="1" applyFill="1" applyBorder="1" applyAlignment="1">
      <alignment horizontal="center" vertical="center" wrapText="1"/>
    </xf>
    <xf numFmtId="0" fontId="12" fillId="0" borderId="0" xfId="0" applyNumberFormat="1" applyFont="1" applyFill="1" applyBorder="1" applyAlignment="1"/>
    <xf numFmtId="49" fontId="11" fillId="2" borderId="5"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left"/>
    </xf>
    <xf numFmtId="3" fontId="13" fillId="2" borderId="5" xfId="0" applyNumberFormat="1" applyFont="1" applyFill="1" applyBorder="1" applyAlignment="1">
      <alignment horizontal="right"/>
    </xf>
    <xf numFmtId="165" fontId="13" fillId="2" borderId="5" xfId="0" applyNumberFormat="1" applyFont="1" applyFill="1" applyBorder="1" applyAlignment="1">
      <alignment horizontal="right"/>
    </xf>
    <xf numFmtId="0" fontId="13" fillId="2" borderId="5" xfId="0" applyFont="1" applyFill="1" applyBorder="1" applyAlignment="1">
      <alignment horizontal="right"/>
    </xf>
    <xf numFmtId="49" fontId="11" fillId="2" borderId="5" xfId="0" applyNumberFormat="1" applyFont="1" applyFill="1" applyBorder="1" applyAlignment="1">
      <alignment horizontal="left"/>
    </xf>
    <xf numFmtId="3" fontId="11" fillId="2" borderId="5" xfId="0" applyNumberFormat="1" applyFont="1" applyFill="1" applyBorder="1" applyAlignment="1">
      <alignment horizontal="right"/>
    </xf>
    <xf numFmtId="165" fontId="11" fillId="2" borderId="5" xfId="0" applyNumberFormat="1" applyFont="1" applyFill="1" applyBorder="1" applyAlignment="1">
      <alignment horizontal="right"/>
    </xf>
    <xf numFmtId="0" fontId="11" fillId="2" borderId="5" xfId="0" applyFont="1" applyFill="1" applyBorder="1" applyAlignment="1">
      <alignment horizontal="right"/>
    </xf>
    <xf numFmtId="49" fontId="13" fillId="2" borderId="5" xfId="0" applyNumberFormat="1" applyFont="1" applyFill="1" applyBorder="1" applyAlignment="1">
      <alignment horizontal="left" vertical="center"/>
    </xf>
    <xf numFmtId="168" fontId="13" fillId="2" borderId="5" xfId="0" applyNumberFormat="1" applyFont="1" applyFill="1" applyBorder="1" applyAlignment="1">
      <alignment horizontal="right"/>
    </xf>
    <xf numFmtId="49" fontId="11" fillId="2" borderId="5" xfId="0" applyNumberFormat="1" applyFont="1" applyFill="1" applyBorder="1" applyAlignment="1">
      <alignment horizontal="left" vertical="center"/>
    </xf>
    <xf numFmtId="168" fontId="11" fillId="2" borderId="5" xfId="0" applyNumberFormat="1" applyFont="1" applyFill="1" applyBorder="1" applyAlignment="1">
      <alignment horizontal="right"/>
    </xf>
    <xf numFmtId="3" fontId="0" fillId="0" borderId="0" xfId="0" applyNumberFormat="1" applyFont="1" applyFill="1" applyBorder="1" applyAlignment="1"/>
    <xf numFmtId="0" fontId="16" fillId="0" borderId="0" xfId="0" applyNumberFormat="1" applyFont="1" applyFill="1" applyBorder="1" applyAlignment="1"/>
    <xf numFmtId="0" fontId="17" fillId="2" borderId="0" xfId="0" applyFont="1" applyFill="1" applyAlignment="1">
      <alignment vertical="center"/>
    </xf>
    <xf numFmtId="0" fontId="13" fillId="2" borderId="0" xfId="0" applyFont="1" applyFill="1" applyAlignment="1">
      <alignment vertical="center"/>
    </xf>
    <xf numFmtId="49" fontId="11" fillId="0" borderId="4" xfId="0" applyNumberFormat="1" applyFont="1" applyFill="1" applyBorder="1" applyAlignment="1">
      <alignment horizontal="center" vertical="center" wrapText="1"/>
    </xf>
    <xf numFmtId="169" fontId="13" fillId="2" borderId="5" xfId="0" applyNumberFormat="1" applyFont="1" applyFill="1" applyBorder="1" applyAlignment="1">
      <alignment horizontal="right"/>
    </xf>
    <xf numFmtId="170" fontId="13" fillId="2" borderId="5" xfId="0" applyNumberFormat="1" applyFont="1" applyFill="1" applyBorder="1" applyAlignment="1">
      <alignment horizontal="right"/>
    </xf>
    <xf numFmtId="49" fontId="11" fillId="2" borderId="0" xfId="0" applyNumberFormat="1" applyFont="1" applyFill="1" applyAlignment="1">
      <alignment horizontal="left"/>
    </xf>
    <xf numFmtId="169" fontId="11" fillId="2" borderId="5" xfId="0" applyNumberFormat="1" applyFont="1" applyFill="1" applyBorder="1" applyAlignment="1">
      <alignment horizontal="right"/>
    </xf>
    <xf numFmtId="170" fontId="11" fillId="2" borderId="5" xfId="0" applyNumberFormat="1" applyFont="1" applyFill="1" applyBorder="1" applyAlignment="1">
      <alignment horizontal="right"/>
    </xf>
    <xf numFmtId="0" fontId="11" fillId="2" borderId="0" xfId="0" applyFont="1" applyFill="1" applyAlignment="1">
      <alignment vertical="center"/>
    </xf>
    <xf numFmtId="169" fontId="12" fillId="0" borderId="0" xfId="0" applyNumberFormat="1" applyFont="1" applyFill="1" applyBorder="1" applyAlignment="1"/>
    <xf numFmtId="169" fontId="13" fillId="0" borderId="5" xfId="0" applyNumberFormat="1" applyFont="1" applyFill="1" applyBorder="1" applyAlignment="1">
      <alignment horizontal="right"/>
    </xf>
    <xf numFmtId="49" fontId="11" fillId="2" borderId="5" xfId="0" applyNumberFormat="1" applyFont="1" applyFill="1" applyBorder="1" applyAlignment="1">
      <alignment horizontal="center" wrapText="1"/>
    </xf>
    <xf numFmtId="170" fontId="13" fillId="2" borderId="6" xfId="0" applyNumberFormat="1" applyFont="1" applyFill="1" applyBorder="1" applyAlignment="1">
      <alignment horizontal="right"/>
    </xf>
    <xf numFmtId="3" fontId="11" fillId="2" borderId="6" xfId="0" applyNumberFormat="1" applyFont="1" applyFill="1" applyBorder="1" applyAlignment="1">
      <alignment horizontal="right"/>
    </xf>
    <xf numFmtId="3" fontId="13" fillId="2" borderId="6" xfId="0" applyNumberFormat="1" applyFont="1" applyFill="1" applyBorder="1" applyAlignment="1">
      <alignment horizontal="right"/>
    </xf>
    <xf numFmtId="49" fontId="11" fillId="2" borderId="1" xfId="0" applyNumberFormat="1" applyFont="1" applyFill="1" applyBorder="1" applyAlignment="1">
      <alignment horizontal="center" wrapText="1"/>
    </xf>
    <xf numFmtId="170" fontId="11" fillId="2" borderId="1" xfId="0" applyNumberFormat="1" applyFont="1" applyFill="1" applyBorder="1" applyAlignment="1">
      <alignment horizontal="right"/>
    </xf>
    <xf numFmtId="165" fontId="11" fillId="2" borderId="1" xfId="0" applyNumberFormat="1" applyFont="1" applyFill="1" applyBorder="1" applyAlignment="1">
      <alignment horizontal="right"/>
    </xf>
    <xf numFmtId="165" fontId="13" fillId="2" borderId="1" xfId="0" applyNumberFormat="1" applyFont="1" applyFill="1" applyBorder="1" applyAlignment="1">
      <alignment horizontal="right"/>
    </xf>
    <xf numFmtId="170" fontId="13" fillId="2" borderId="1" xfId="0" applyNumberFormat="1" applyFont="1" applyFill="1" applyBorder="1" applyAlignment="1">
      <alignment horizontal="right"/>
    </xf>
    <xf numFmtId="49" fontId="11" fillId="2" borderId="5" xfId="0" applyNumberFormat="1" applyFont="1" applyFill="1" applyBorder="1" applyAlignment="1">
      <alignment horizontal="center"/>
    </xf>
    <xf numFmtId="165" fontId="11" fillId="0" borderId="5" xfId="0" applyNumberFormat="1" applyFont="1" applyFill="1" applyBorder="1" applyAlignment="1">
      <alignment horizontal="right"/>
    </xf>
    <xf numFmtId="165" fontId="12" fillId="0" borderId="0" xfId="0" applyNumberFormat="1" applyFont="1" applyFill="1" applyBorder="1" applyAlignment="1"/>
    <xf numFmtId="49" fontId="11" fillId="2" borderId="5" xfId="0" applyNumberFormat="1" applyFont="1" applyFill="1" applyBorder="1" applyAlignment="1">
      <alignment horizontal="right"/>
    </xf>
    <xf numFmtId="171" fontId="11" fillId="2" borderId="5" xfId="0" applyNumberFormat="1" applyFont="1" applyFill="1" applyBorder="1" applyAlignment="1">
      <alignment horizontal="right"/>
    </xf>
    <xf numFmtId="171" fontId="13" fillId="2" borderId="5" xfId="0" applyNumberFormat="1" applyFont="1" applyFill="1" applyBorder="1" applyAlignment="1">
      <alignment horizontal="right"/>
    </xf>
    <xf numFmtId="49" fontId="13" fillId="2" borderId="0" xfId="0" applyNumberFormat="1" applyFont="1" applyFill="1" applyBorder="1" applyAlignment="1">
      <alignment horizontal="left"/>
    </xf>
    <xf numFmtId="165" fontId="13" fillId="2" borderId="0" xfId="0" applyNumberFormat="1" applyFont="1" applyFill="1" applyBorder="1" applyAlignment="1">
      <alignment horizontal="right"/>
    </xf>
    <xf numFmtId="0" fontId="13" fillId="2" borderId="0" xfId="0" applyFont="1" applyFill="1" applyBorder="1" applyAlignment="1">
      <alignment horizontal="right"/>
    </xf>
    <xf numFmtId="172" fontId="13" fillId="2" borderId="5" xfId="0" applyNumberFormat="1" applyFont="1" applyFill="1" applyBorder="1" applyAlignment="1">
      <alignment horizontal="right"/>
    </xf>
    <xf numFmtId="166" fontId="13" fillId="2" borderId="5" xfId="0" applyNumberFormat="1" applyFont="1" applyFill="1" applyBorder="1" applyAlignment="1">
      <alignment horizontal="right"/>
    </xf>
    <xf numFmtId="167" fontId="13" fillId="2" borderId="5" xfId="0" applyNumberFormat="1" applyFont="1" applyFill="1" applyBorder="1" applyAlignment="1">
      <alignment horizontal="right"/>
    </xf>
    <xf numFmtId="1" fontId="11" fillId="2" borderId="5" xfId="0" applyNumberFormat="1" applyFont="1" applyFill="1" applyBorder="1" applyAlignment="1">
      <alignment horizontal="right"/>
    </xf>
    <xf numFmtId="172" fontId="11" fillId="2" borderId="5" xfId="0" applyNumberFormat="1" applyFont="1" applyFill="1" applyBorder="1" applyAlignment="1">
      <alignment horizontal="right"/>
    </xf>
    <xf numFmtId="166" fontId="11" fillId="2" borderId="5" xfId="0" applyNumberFormat="1" applyFont="1" applyFill="1" applyBorder="1" applyAlignment="1">
      <alignment horizontal="right"/>
    </xf>
    <xf numFmtId="0" fontId="11" fillId="2" borderId="5" xfId="0" applyFont="1" applyFill="1" applyBorder="1" applyAlignment="1">
      <alignment horizontal="center" vertical="center" wrapText="1"/>
    </xf>
    <xf numFmtId="49" fontId="13" fillId="2" borderId="5" xfId="0" applyNumberFormat="1" applyFont="1" applyFill="1" applyBorder="1" applyAlignment="1">
      <alignment horizontal="left" vertical="center" wrapText="1"/>
    </xf>
    <xf numFmtId="49" fontId="13" fillId="2" borderId="5" xfId="0" applyNumberFormat="1" applyFont="1" applyFill="1" applyBorder="1" applyAlignment="1">
      <alignment horizontal="center" vertical="center"/>
    </xf>
    <xf numFmtId="173" fontId="13" fillId="2" borderId="5" xfId="0" applyNumberFormat="1" applyFont="1" applyFill="1" applyBorder="1" applyAlignment="1">
      <alignment horizontal="right"/>
    </xf>
    <xf numFmtId="173"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74" fontId="11" fillId="2" borderId="5" xfId="0" applyNumberFormat="1" applyFont="1" applyFill="1" applyBorder="1" applyAlignment="1">
      <alignment horizontal="right"/>
    </xf>
    <xf numFmtId="175" fontId="13" fillId="2" borderId="5" xfId="0" applyNumberFormat="1" applyFont="1" applyFill="1" applyBorder="1" applyAlignment="1">
      <alignment horizontal="right"/>
    </xf>
    <xf numFmtId="175" fontId="11" fillId="2" borderId="5" xfId="0" applyNumberFormat="1" applyFont="1" applyFill="1" applyBorder="1" applyAlignment="1">
      <alignment horizontal="right"/>
    </xf>
    <xf numFmtId="1" fontId="13" fillId="2" borderId="5" xfId="0" applyNumberFormat="1" applyFont="1" applyFill="1" applyBorder="1" applyAlignment="1">
      <alignment horizontal="right"/>
    </xf>
    <xf numFmtId="176" fontId="11" fillId="2" borderId="5" xfId="0" applyNumberFormat="1" applyFont="1" applyFill="1" applyBorder="1" applyAlignment="1">
      <alignment horizontal="right"/>
    </xf>
    <xf numFmtId="177" fontId="11" fillId="2" borderId="5" xfId="0" applyNumberFormat="1" applyFont="1" applyFill="1" applyBorder="1" applyAlignment="1">
      <alignment horizontal="right"/>
    </xf>
    <xf numFmtId="176" fontId="13" fillId="2" borderId="5" xfId="0" applyNumberFormat="1" applyFont="1" applyFill="1" applyBorder="1" applyAlignment="1">
      <alignment horizontal="right"/>
    </xf>
    <xf numFmtId="177" fontId="13" fillId="2" borderId="5" xfId="0" applyNumberFormat="1" applyFont="1" applyFill="1" applyBorder="1" applyAlignment="1">
      <alignment horizontal="right"/>
    </xf>
    <xf numFmtId="3" fontId="12" fillId="0" borderId="0" xfId="0" applyNumberFormat="1" applyFont="1" applyFill="1" applyBorder="1" applyAlignment="1"/>
    <xf numFmtId="166" fontId="13" fillId="2" borderId="5" xfId="0" applyNumberFormat="1" applyFont="1" applyFill="1" applyBorder="1" applyAlignment="1">
      <alignment horizontal="right" vertical="center" wrapText="1"/>
    </xf>
    <xf numFmtId="178" fontId="13" fillId="2" borderId="5" xfId="0" applyNumberFormat="1" applyFont="1" applyFill="1" applyBorder="1" applyAlignment="1">
      <alignment horizontal="right" vertical="center" wrapText="1"/>
    </xf>
    <xf numFmtId="167" fontId="13" fillId="2" borderId="5" xfId="0" applyNumberFormat="1" applyFont="1" applyFill="1" applyBorder="1" applyAlignment="1">
      <alignment horizontal="right" vertical="center" wrapText="1"/>
    </xf>
    <xf numFmtId="0" fontId="11" fillId="2" borderId="6" xfId="0" applyFont="1" applyFill="1" applyBorder="1" applyAlignment="1">
      <alignment horizontal="center" vertical="center" wrapText="1"/>
    </xf>
    <xf numFmtId="171" fontId="11" fillId="2" borderId="6" xfId="0" applyNumberFormat="1" applyFont="1" applyFill="1" applyBorder="1" applyAlignment="1">
      <alignment horizontal="right"/>
    </xf>
    <xf numFmtId="0" fontId="11" fillId="2" borderId="1" xfId="0" applyFont="1" applyFill="1" applyBorder="1" applyAlignment="1">
      <alignment horizontal="center" vertical="center" wrapText="1"/>
    </xf>
    <xf numFmtId="179" fontId="11" fillId="2" borderId="5" xfId="0" applyNumberFormat="1" applyFont="1" applyFill="1" applyBorder="1" applyAlignment="1">
      <alignment horizontal="right"/>
    </xf>
    <xf numFmtId="180" fontId="13" fillId="2" borderId="5" xfId="0" applyNumberFormat="1" applyFont="1" applyFill="1" applyBorder="1" applyAlignment="1">
      <alignment horizontal="right"/>
    </xf>
    <xf numFmtId="49" fontId="11" fillId="2" borderId="5" xfId="0" applyNumberFormat="1" applyFont="1" applyFill="1" applyBorder="1" applyAlignment="1">
      <alignment vertical="center"/>
    </xf>
    <xf numFmtId="178" fontId="13" fillId="2" borderId="5" xfId="0" applyNumberFormat="1" applyFont="1" applyFill="1" applyBorder="1" applyAlignment="1">
      <alignment horizontal="right"/>
    </xf>
    <xf numFmtId="178" fontId="11" fillId="2" borderId="5" xfId="0" applyNumberFormat="1" applyFont="1" applyFill="1" applyBorder="1" applyAlignment="1">
      <alignment horizontal="right"/>
    </xf>
    <xf numFmtId="181" fontId="13" fillId="2" borderId="5" xfId="0" applyNumberFormat="1" applyFont="1" applyFill="1" applyBorder="1" applyAlignment="1">
      <alignment horizontal="right"/>
    </xf>
    <xf numFmtId="181" fontId="11" fillId="2" borderId="5" xfId="0" applyNumberFormat="1" applyFont="1" applyFill="1" applyBorder="1" applyAlignment="1">
      <alignment horizontal="right"/>
    </xf>
    <xf numFmtId="3" fontId="11" fillId="2" borderId="5" xfId="0" applyNumberFormat="1" applyFont="1" applyFill="1" applyBorder="1" applyAlignment="1">
      <alignment horizontal="center" vertical="top"/>
    </xf>
    <xf numFmtId="177" fontId="11" fillId="2" borderId="5" xfId="0" applyNumberFormat="1" applyFont="1" applyFill="1" applyBorder="1" applyAlignment="1">
      <alignment horizontal="center" vertical="top"/>
    </xf>
    <xf numFmtId="3" fontId="13" fillId="2" borderId="5" xfId="0" applyNumberFormat="1" applyFont="1" applyFill="1" applyBorder="1" applyAlignment="1">
      <alignment horizontal="center" vertical="top"/>
    </xf>
    <xf numFmtId="177" fontId="13" fillId="2" borderId="5" xfId="0" applyNumberFormat="1" applyFont="1" applyFill="1" applyBorder="1" applyAlignment="1">
      <alignment horizontal="center" vertical="top"/>
    </xf>
    <xf numFmtId="49" fontId="11" fillId="2" borderId="5" xfId="0" applyNumberFormat="1" applyFont="1" applyFill="1" applyBorder="1" applyAlignment="1">
      <alignment horizontal="left" vertical="top"/>
    </xf>
    <xf numFmtId="49" fontId="13" fillId="2" borderId="5" xfId="0" applyNumberFormat="1" applyFont="1" applyFill="1" applyBorder="1" applyAlignment="1">
      <alignment horizontal="left" vertical="top"/>
    </xf>
    <xf numFmtId="49" fontId="13" fillId="2" borderId="1" xfId="0" applyNumberFormat="1" applyFont="1" applyFill="1" applyBorder="1" applyAlignment="1">
      <alignment horizontal="left"/>
    </xf>
    <xf numFmtId="0" fontId="13" fillId="2" borderId="1" xfId="0" applyFont="1" applyFill="1" applyBorder="1" applyAlignment="1">
      <alignment horizontal="right"/>
    </xf>
    <xf numFmtId="171" fontId="13" fillId="2" borderId="1" xfId="0" applyNumberFormat="1" applyFont="1" applyFill="1" applyBorder="1" applyAlignment="1">
      <alignment horizontal="right"/>
    </xf>
    <xf numFmtId="49" fontId="13" fillId="2" borderId="1" xfId="0" applyNumberFormat="1" applyFont="1" applyFill="1" applyBorder="1" applyAlignment="1">
      <alignment horizontal="left" vertical="center"/>
    </xf>
    <xf numFmtId="3" fontId="12" fillId="0" borderId="1" xfId="0" applyNumberFormat="1" applyFont="1" applyFill="1" applyBorder="1" applyAlignment="1">
      <alignment vertical="top"/>
    </xf>
    <xf numFmtId="3" fontId="21" fillId="0" borderId="1" xfId="0" applyNumberFormat="1" applyFont="1" applyFill="1" applyBorder="1" applyAlignment="1">
      <alignment vertical="top"/>
    </xf>
    <xf numFmtId="49" fontId="21" fillId="0" borderId="0" xfId="15" applyNumberFormat="1" applyFont="1" applyFill="1" applyAlignment="1">
      <alignment horizontal="left" vertical="top"/>
    </xf>
    <xf numFmtId="0" fontId="21" fillId="0" borderId="0" xfId="15" applyFont="1" applyFill="1" applyAlignment="1">
      <alignment vertical="top"/>
    </xf>
    <xf numFmtId="3" fontId="21" fillId="0" borderId="0" xfId="15" applyNumberFormat="1" applyFont="1" applyFill="1" applyAlignment="1">
      <alignment vertical="top"/>
    </xf>
    <xf numFmtId="0" fontId="21" fillId="0" borderId="1" xfId="29" applyFont="1" applyFill="1" applyBorder="1" applyAlignment="1">
      <alignment horizontal="center" vertical="top"/>
    </xf>
    <xf numFmtId="0" fontId="21" fillId="0" borderId="1" xfId="29" applyFont="1" applyFill="1" applyBorder="1" applyAlignment="1">
      <alignment horizontal="center" vertical="top" wrapText="1"/>
    </xf>
    <xf numFmtId="0" fontId="21" fillId="0" borderId="1" xfId="29" applyFont="1" applyFill="1" applyBorder="1" applyAlignment="1">
      <alignment vertical="top"/>
    </xf>
    <xf numFmtId="3" fontId="21" fillId="0" borderId="1" xfId="29" applyNumberFormat="1" applyFont="1" applyFill="1" applyBorder="1" applyAlignment="1">
      <alignment vertical="top"/>
    </xf>
    <xf numFmtId="0" fontId="21" fillId="0" borderId="1" xfId="0" applyFont="1" applyFill="1" applyBorder="1" applyAlignment="1">
      <alignment horizontal="center" vertical="top"/>
    </xf>
    <xf numFmtId="0" fontId="21" fillId="0" borderId="1" xfId="0" applyFont="1" applyFill="1" applyBorder="1" applyAlignment="1">
      <alignment vertical="top"/>
    </xf>
    <xf numFmtId="0" fontId="12" fillId="0" borderId="1" xfId="0" applyFont="1" applyFill="1" applyBorder="1" applyAlignment="1">
      <alignment vertical="top"/>
    </xf>
    <xf numFmtId="0" fontId="21" fillId="0" borderId="1" xfId="29" applyFont="1" applyFill="1" applyBorder="1" applyAlignment="1">
      <alignment vertical="top" wrapText="1"/>
    </xf>
    <xf numFmtId="3" fontId="12" fillId="0" borderId="5" xfId="15" applyNumberFormat="1" applyFont="1" applyFill="1" applyBorder="1" applyAlignment="1">
      <alignment horizontal="right" vertical="top"/>
    </xf>
    <xf numFmtId="0" fontId="12" fillId="0" borderId="0" xfId="15" applyFont="1" applyFill="1" applyAlignment="1">
      <alignment vertical="top"/>
    </xf>
    <xf numFmtId="0" fontId="12" fillId="0" borderId="1" xfId="29" applyFont="1" applyFill="1" applyBorder="1" applyAlignment="1">
      <alignment horizontal="center" vertical="top"/>
    </xf>
    <xf numFmtId="0" fontId="12" fillId="0" borderId="1" xfId="29" applyFont="1" applyFill="1" applyBorder="1" applyAlignment="1">
      <alignment horizontal="left" vertical="top"/>
    </xf>
    <xf numFmtId="0" fontId="12" fillId="0" borderId="1" xfId="29" applyFont="1" applyFill="1" applyBorder="1" applyAlignment="1">
      <alignment vertical="top"/>
    </xf>
    <xf numFmtId="1" fontId="12" fillId="0" borderId="1" xfId="29" applyNumberFormat="1" applyFont="1" applyFill="1" applyBorder="1" applyAlignment="1">
      <alignment horizontal="left" vertical="top" wrapText="1"/>
    </xf>
    <xf numFmtId="0" fontId="21" fillId="0" borderId="8" xfId="29" applyFont="1" applyFill="1" applyBorder="1" applyAlignment="1">
      <alignment vertical="top" wrapText="1"/>
    </xf>
    <xf numFmtId="0" fontId="12" fillId="0" borderId="0" xfId="29" applyFont="1" applyFill="1" applyBorder="1" applyAlignment="1">
      <alignment horizontal="left" vertical="top"/>
    </xf>
    <xf numFmtId="0" fontId="12" fillId="0" borderId="0" xfId="29" applyFont="1" applyFill="1" applyBorder="1" applyAlignment="1">
      <alignment vertical="top"/>
    </xf>
    <xf numFmtId="3" fontId="12" fillId="0" borderId="0" xfId="15" applyNumberFormat="1" applyFont="1" applyFill="1" applyBorder="1" applyAlignment="1">
      <alignment horizontal="right" vertical="top"/>
    </xf>
    <xf numFmtId="3" fontId="12" fillId="0" borderId="0" xfId="15" applyNumberFormat="1" applyFont="1" applyFill="1" applyAlignment="1">
      <alignment vertical="top"/>
    </xf>
    <xf numFmtId="0" fontId="13" fillId="0" borderId="0" xfId="0" applyFont="1" applyFill="1" applyAlignment="1">
      <alignment vertical="center"/>
    </xf>
    <xf numFmtId="170" fontId="12" fillId="0" borderId="0" xfId="0" applyNumberFormat="1" applyFont="1" applyFill="1" applyBorder="1" applyAlignment="1"/>
    <xf numFmtId="49" fontId="22" fillId="2" borderId="5" xfId="0" applyNumberFormat="1" applyFont="1" applyFill="1" applyBorder="1" applyAlignment="1">
      <alignment horizontal="center"/>
    </xf>
    <xf numFmtId="0" fontId="23" fillId="2" borderId="0" xfId="0" applyFont="1" applyFill="1" applyAlignment="1">
      <alignment vertical="center"/>
    </xf>
    <xf numFmtId="167" fontId="13" fillId="2" borderId="1" xfId="0" applyNumberFormat="1" applyFont="1" applyFill="1" applyBorder="1" applyAlignment="1">
      <alignment horizontal="right"/>
    </xf>
    <xf numFmtId="167" fontId="13" fillId="2" borderId="6" xfId="0" applyNumberFormat="1" applyFont="1" applyFill="1" applyBorder="1" applyAlignment="1">
      <alignment horizontal="right"/>
    </xf>
    <xf numFmtId="49" fontId="13" fillId="2" borderId="5" xfId="0" applyNumberFormat="1" applyFont="1" applyFill="1" applyBorder="1" applyAlignment="1">
      <alignment horizontal="left" wrapText="1"/>
    </xf>
    <xf numFmtId="3" fontId="16" fillId="4" borderId="1" xfId="13" applyNumberFormat="1" applyFont="1" applyFill="1" applyBorder="1" applyAlignment="1">
      <alignment horizontal="right" vertical="top"/>
    </xf>
    <xf numFmtId="193" fontId="35" fillId="0" borderId="8" xfId="33" applyFont="1" applyBorder="1" applyAlignment="1">
      <alignment horizontal="left" vertical="top" wrapText="1"/>
    </xf>
    <xf numFmtId="193" fontId="35" fillId="0" borderId="9" xfId="33" applyFont="1" applyBorder="1" applyAlignment="1">
      <alignment horizontal="left" vertical="top" wrapText="1"/>
    </xf>
    <xf numFmtId="182" fontId="35" fillId="0" borderId="4" xfId="33" applyNumberFormat="1" applyFont="1" applyBorder="1" applyAlignment="1">
      <alignment horizontal="center" vertical="top" wrapText="1"/>
    </xf>
    <xf numFmtId="193" fontId="36" fillId="0" borderId="10" xfId="33" applyFont="1" applyBorder="1" applyAlignment="1">
      <alignment horizontal="justify" vertical="top" wrapText="1"/>
    </xf>
    <xf numFmtId="193" fontId="36" fillId="0" borderId="11" xfId="33" applyFont="1" applyBorder="1" applyAlignment="1">
      <alignment horizontal="justify" vertical="top" wrapText="1"/>
    </xf>
    <xf numFmtId="193" fontId="19" fillId="0" borderId="12" xfId="33" applyFont="1" applyBorder="1" applyAlignment="1">
      <alignment horizontal="justify" vertical="top" wrapText="1"/>
    </xf>
    <xf numFmtId="193" fontId="36" fillId="0" borderId="4" xfId="33" applyFont="1" applyBorder="1" applyAlignment="1">
      <alignment vertical="top" wrapText="1"/>
    </xf>
    <xf numFmtId="193" fontId="36" fillId="0" borderId="12" xfId="33" applyFont="1" applyBorder="1" applyAlignment="1">
      <alignment vertical="top" wrapText="1"/>
    </xf>
    <xf numFmtId="193" fontId="36" fillId="0" borderId="11" xfId="33" applyFont="1" applyBorder="1" applyAlignment="1">
      <alignment vertical="top" wrapText="1"/>
    </xf>
    <xf numFmtId="193" fontId="36" fillId="0" borderId="14" xfId="33" applyFont="1" applyBorder="1" applyAlignment="1">
      <alignment vertical="top" wrapText="1"/>
    </xf>
    <xf numFmtId="49" fontId="13" fillId="0" borderId="0" xfId="0" applyNumberFormat="1" applyFont="1" applyFill="1" applyBorder="1" applyAlignment="1">
      <alignment horizontal="left"/>
    </xf>
    <xf numFmtId="0" fontId="13" fillId="0" borderId="0" xfId="0" applyFont="1" applyFill="1" applyBorder="1" applyAlignment="1">
      <alignment horizontal="right"/>
    </xf>
    <xf numFmtId="165" fontId="13" fillId="0" borderId="0" xfId="0" applyNumberFormat="1" applyFont="1" applyFill="1" applyBorder="1" applyAlignment="1">
      <alignment horizontal="right"/>
    </xf>
    <xf numFmtId="168" fontId="13" fillId="0" borderId="0" xfId="0" applyNumberFormat="1" applyFont="1" applyFill="1" applyBorder="1" applyAlignment="1">
      <alignment horizontal="right"/>
    </xf>
    <xf numFmtId="49" fontId="11" fillId="0" borderId="1" xfId="0" applyNumberFormat="1" applyFont="1" applyFill="1" applyBorder="1" applyAlignment="1">
      <alignment horizontal="left" vertical="center"/>
    </xf>
    <xf numFmtId="182" fontId="13" fillId="0" borderId="1" xfId="0" applyNumberFormat="1" applyFont="1" applyFill="1" applyBorder="1" applyAlignment="1">
      <alignment horizontal="left" vertical="center"/>
    </xf>
    <xf numFmtId="165" fontId="13" fillId="0" borderId="1" xfId="0" applyNumberFormat="1" applyFont="1" applyFill="1" applyBorder="1" applyAlignment="1">
      <alignment horizontal="right"/>
    </xf>
    <xf numFmtId="49" fontId="11" fillId="2" borderId="7" xfId="0" applyNumberFormat="1" applyFont="1" applyFill="1" applyBorder="1" applyAlignment="1">
      <alignment horizontal="center" vertical="center" wrapText="1"/>
    </xf>
    <xf numFmtId="168" fontId="0" fillId="0" borderId="0" xfId="0" applyNumberFormat="1" applyFont="1" applyFill="1" applyBorder="1" applyAlignment="1"/>
    <xf numFmtId="194" fontId="12" fillId="0" borderId="0" xfId="0" applyNumberFormat="1" applyFont="1" applyFill="1" applyBorder="1" applyAlignment="1"/>
    <xf numFmtId="165" fontId="13" fillId="0" borderId="5" xfId="0" applyNumberFormat="1" applyFont="1" applyFill="1" applyBorder="1" applyAlignment="1">
      <alignment horizontal="right"/>
    </xf>
    <xf numFmtId="49" fontId="25" fillId="2" borderId="0" xfId="0" applyNumberFormat="1" applyFont="1" applyFill="1" applyAlignment="1">
      <alignment horizontal="left" vertical="top"/>
    </xf>
    <xf numFmtId="0" fontId="27" fillId="2" borderId="0" xfId="0" applyFont="1" applyFill="1" applyAlignment="1">
      <alignment vertical="center"/>
    </xf>
    <xf numFmtId="0" fontId="19" fillId="0" borderId="0" xfId="0" applyNumberFormat="1" applyFont="1" applyFill="1" applyBorder="1" applyAlignment="1"/>
    <xf numFmtId="49" fontId="13" fillId="0" borderId="5" xfId="0" applyNumberFormat="1" applyFont="1" applyFill="1" applyBorder="1" applyAlignment="1">
      <alignment horizontal="left"/>
    </xf>
    <xf numFmtId="49" fontId="11" fillId="0" borderId="1" xfId="0" applyNumberFormat="1" applyFont="1" applyFill="1" applyBorder="1" applyAlignment="1">
      <alignment horizontal="center" vertical="top" wrapText="1"/>
    </xf>
    <xf numFmtId="49" fontId="11" fillId="0" borderId="1" xfId="0" applyNumberFormat="1" applyFont="1" applyFill="1" applyBorder="1" applyAlignment="1">
      <alignment horizontal="left" vertical="top"/>
    </xf>
    <xf numFmtId="1" fontId="11" fillId="0" borderId="1" xfId="0" applyNumberFormat="1" applyFont="1" applyFill="1" applyBorder="1" applyAlignment="1">
      <alignment horizontal="right" vertical="top"/>
    </xf>
    <xf numFmtId="165" fontId="11" fillId="0" borderId="1" xfId="0" applyNumberFormat="1" applyFont="1" applyFill="1" applyBorder="1" applyAlignment="1">
      <alignment horizontal="right" vertical="top"/>
    </xf>
    <xf numFmtId="0" fontId="11" fillId="0" borderId="1" xfId="0" applyFont="1" applyFill="1" applyBorder="1" applyAlignment="1">
      <alignment horizontal="right" vertical="top"/>
    </xf>
    <xf numFmtId="49" fontId="35" fillId="0" borderId="1" xfId="0" applyNumberFormat="1" applyFont="1" applyFill="1" applyBorder="1" applyAlignment="1">
      <alignment horizontal="left" vertical="top"/>
    </xf>
    <xf numFmtId="165" fontId="35" fillId="0" borderId="1" xfId="0" applyNumberFormat="1" applyFont="1" applyFill="1" applyBorder="1" applyAlignment="1">
      <alignment horizontal="right" vertical="top"/>
    </xf>
    <xf numFmtId="182" fontId="37" fillId="0" borderId="1" xfId="0" applyNumberFormat="1" applyFont="1" applyFill="1" applyBorder="1" applyAlignment="1">
      <alignment horizontal="left" vertical="top"/>
    </xf>
    <xf numFmtId="1" fontId="37" fillId="0" borderId="1" xfId="0" applyNumberFormat="1" applyFont="1" applyFill="1" applyBorder="1" applyAlignment="1">
      <alignment horizontal="right" vertical="top"/>
    </xf>
    <xf numFmtId="165" fontId="37" fillId="0" borderId="1" xfId="0" applyNumberFormat="1" applyFont="1" applyFill="1" applyBorder="1" applyAlignment="1">
      <alignment horizontal="right" vertical="top"/>
    </xf>
    <xf numFmtId="165" fontId="13" fillId="0" borderId="1" xfId="0" applyNumberFormat="1" applyFont="1" applyFill="1" applyBorder="1" applyAlignment="1">
      <alignment horizontal="right" vertical="top"/>
    </xf>
    <xf numFmtId="1" fontId="13" fillId="2" borderId="0" xfId="0" applyNumberFormat="1" applyFont="1" applyFill="1" applyBorder="1" applyAlignment="1">
      <alignment horizontal="right"/>
    </xf>
    <xf numFmtId="0" fontId="12" fillId="0" borderId="0" xfId="0" applyNumberFormat="1" applyFont="1" applyFill="1" applyBorder="1" applyAlignment="1">
      <alignment vertical="top"/>
    </xf>
    <xf numFmtId="49" fontId="13" fillId="2" borderId="6" xfId="0" applyNumberFormat="1" applyFont="1" applyFill="1" applyBorder="1" applyAlignment="1">
      <alignment horizontal="left"/>
    </xf>
    <xf numFmtId="3" fontId="13" fillId="2" borderId="1" xfId="0" applyNumberFormat="1" applyFont="1" applyFill="1" applyBorder="1" applyAlignment="1">
      <alignment horizontal="right"/>
    </xf>
    <xf numFmtId="49" fontId="13" fillId="2" borderId="0" xfId="0" applyNumberFormat="1" applyFont="1" applyFill="1" applyAlignment="1">
      <alignment horizontal="left"/>
    </xf>
    <xf numFmtId="0" fontId="13" fillId="2" borderId="0" xfId="0" applyFont="1" applyFill="1" applyBorder="1" applyAlignment="1">
      <alignment horizontal="left" wrapText="1"/>
    </xf>
    <xf numFmtId="170" fontId="13" fillId="0" borderId="1" xfId="0" applyNumberFormat="1" applyFont="1" applyFill="1" applyBorder="1" applyAlignment="1">
      <alignment horizontal="right"/>
    </xf>
    <xf numFmtId="49" fontId="13" fillId="0" borderId="1" xfId="0" applyNumberFormat="1" applyFont="1" applyFill="1" applyBorder="1" applyAlignment="1">
      <alignment horizontal="left"/>
    </xf>
    <xf numFmtId="172" fontId="13" fillId="2" borderId="1" xfId="0" applyNumberFormat="1" applyFont="1" applyFill="1" applyBorder="1" applyAlignment="1">
      <alignment horizontal="right"/>
    </xf>
    <xf numFmtId="174" fontId="13" fillId="2" borderId="1" xfId="0" applyNumberFormat="1" applyFont="1" applyFill="1" applyBorder="1" applyAlignment="1">
      <alignment horizontal="right"/>
    </xf>
    <xf numFmtId="175" fontId="13" fillId="2" borderId="1" xfId="0" applyNumberFormat="1" applyFont="1" applyFill="1" applyBorder="1" applyAlignment="1">
      <alignment horizontal="right"/>
    </xf>
    <xf numFmtId="166" fontId="13" fillId="2" borderId="1" xfId="0" applyNumberFormat="1" applyFont="1" applyFill="1" applyBorder="1" applyAlignment="1">
      <alignment horizontal="right"/>
    </xf>
    <xf numFmtId="1" fontId="13" fillId="2" borderId="1" xfId="0" applyNumberFormat="1" applyFont="1" applyFill="1" applyBorder="1" applyAlignment="1">
      <alignment horizontal="right"/>
    </xf>
    <xf numFmtId="177" fontId="13" fillId="2" borderId="1" xfId="0" applyNumberFormat="1" applyFont="1" applyFill="1" applyBorder="1" applyAlignment="1">
      <alignment horizontal="right"/>
    </xf>
    <xf numFmtId="178" fontId="12" fillId="0" borderId="0" xfId="0" applyNumberFormat="1" applyFont="1" applyFill="1" applyBorder="1" applyAlignment="1"/>
    <xf numFmtId="49" fontId="11" fillId="2" borderId="1" xfId="0" applyNumberFormat="1" applyFont="1" applyFill="1" applyBorder="1" applyAlignment="1">
      <alignment horizontal="left" vertical="center"/>
    </xf>
    <xf numFmtId="170" fontId="11" fillId="2" borderId="1" xfId="0" applyNumberFormat="1" applyFont="1" applyFill="1" applyBorder="1" applyAlignment="1">
      <alignment horizontal="right" vertical="center"/>
    </xf>
    <xf numFmtId="165" fontId="11" fillId="2" borderId="1" xfId="0" applyNumberFormat="1" applyFont="1" applyFill="1" applyBorder="1" applyAlignment="1">
      <alignment horizontal="right" vertical="center"/>
    </xf>
    <xf numFmtId="0" fontId="11" fillId="2" borderId="0" xfId="0" applyFont="1" applyFill="1" applyBorder="1" applyAlignment="1">
      <alignment horizontal="left" wrapText="1"/>
    </xf>
    <xf numFmtId="170" fontId="13" fillId="2" borderId="0" xfId="0" applyNumberFormat="1" applyFont="1" applyFill="1" applyAlignment="1">
      <alignment vertical="center"/>
    </xf>
    <xf numFmtId="3" fontId="13" fillId="2" borderId="0" xfId="0" applyNumberFormat="1" applyFont="1" applyFill="1" applyAlignment="1">
      <alignment vertical="center"/>
    </xf>
    <xf numFmtId="0" fontId="13" fillId="0" borderId="0" xfId="0" applyFont="1" applyFill="1" applyAlignment="1">
      <alignment vertical="top"/>
    </xf>
    <xf numFmtId="0" fontId="16" fillId="0" borderId="0" xfId="0" applyNumberFormat="1" applyFont="1" applyFill="1" applyBorder="1" applyAlignment="1">
      <alignment vertical="top"/>
    </xf>
    <xf numFmtId="170" fontId="12" fillId="0" borderId="0" xfId="0" applyNumberFormat="1" applyFont="1" applyFill="1" applyBorder="1" applyAlignment="1">
      <alignment vertical="top"/>
    </xf>
    <xf numFmtId="3" fontId="20" fillId="4" borderId="1" xfId="13" applyNumberFormat="1" applyFont="1" applyFill="1" applyBorder="1" applyAlignment="1">
      <alignment horizontal="right" vertical="top"/>
    </xf>
    <xf numFmtId="3" fontId="26" fillId="4" borderId="1" xfId="13" applyNumberFormat="1" applyFont="1" applyFill="1" applyBorder="1" applyAlignment="1">
      <alignment horizontal="right" vertical="top"/>
    </xf>
    <xf numFmtId="3" fontId="19" fillId="0" borderId="0" xfId="13" applyNumberFormat="1" applyFont="1" applyFill="1" applyBorder="1" applyAlignment="1">
      <alignment vertical="top"/>
    </xf>
    <xf numFmtId="49" fontId="11" fillId="2" borderId="7" xfId="0" applyNumberFormat="1" applyFont="1" applyFill="1" applyBorder="1" applyAlignment="1">
      <alignment horizontal="center"/>
    </xf>
    <xf numFmtId="0" fontId="13" fillId="2" borderId="0" xfId="0" applyFont="1" applyFill="1" applyAlignment="1">
      <alignment vertical="top"/>
    </xf>
    <xf numFmtId="0" fontId="11" fillId="2" borderId="5" xfId="0" applyFont="1" applyFill="1" applyBorder="1" applyAlignment="1">
      <alignment horizontal="center" vertical="top" wrapText="1"/>
    </xf>
    <xf numFmtId="1" fontId="12" fillId="0" borderId="0" xfId="0" applyNumberFormat="1" applyFont="1" applyFill="1" applyBorder="1" applyAlignment="1"/>
    <xf numFmtId="0" fontId="40" fillId="5" borderId="54" xfId="0" applyNumberFormat="1" applyFont="1" applyFill="1" applyBorder="1" applyAlignment="1">
      <alignment horizontal="left" vertical="top" wrapText="1"/>
    </xf>
    <xf numFmtId="170" fontId="11" fillId="0" borderId="5" xfId="0" applyNumberFormat="1" applyFont="1" applyFill="1" applyBorder="1" applyAlignment="1">
      <alignment horizontal="right"/>
    </xf>
    <xf numFmtId="165" fontId="13" fillId="2" borderId="2" xfId="0" applyNumberFormat="1" applyFont="1" applyFill="1" applyBorder="1" applyAlignment="1">
      <alignment horizontal="right"/>
    </xf>
    <xf numFmtId="0" fontId="41" fillId="0" borderId="1" xfId="0" applyNumberFormat="1" applyFont="1" applyFill="1" applyBorder="1" applyAlignment="1">
      <alignment horizontal="center" vertical="top"/>
    </xf>
    <xf numFmtId="2" fontId="41" fillId="0" borderId="1" xfId="0" applyNumberFormat="1" applyFont="1" applyFill="1" applyBorder="1" applyAlignment="1">
      <alignment horizontal="right" vertical="top"/>
    </xf>
    <xf numFmtId="4" fontId="41" fillId="0" borderId="1" xfId="0" applyNumberFormat="1" applyFont="1" applyFill="1" applyBorder="1" applyAlignment="1">
      <alignment horizontal="center" vertical="top"/>
    </xf>
    <xf numFmtId="196" fontId="41" fillId="0" borderId="1" xfId="0" applyNumberFormat="1" applyFont="1" applyFill="1" applyBorder="1" applyAlignment="1">
      <alignment horizontal="right" vertical="top"/>
    </xf>
    <xf numFmtId="4" fontId="41" fillId="0" borderId="1" xfId="0" applyNumberFormat="1" applyFont="1" applyFill="1" applyBorder="1" applyAlignment="1">
      <alignment horizontal="right" vertical="top"/>
    </xf>
    <xf numFmtId="3" fontId="41" fillId="0" borderId="1" xfId="0" applyNumberFormat="1" applyFont="1" applyFill="1" applyBorder="1" applyAlignment="1">
      <alignment horizontal="right" vertical="top"/>
    </xf>
    <xf numFmtId="1" fontId="21" fillId="0" borderId="1" xfId="32" applyNumberFormat="1" applyFont="1" applyFill="1" applyBorder="1" applyAlignment="1">
      <alignment horizontal="right" vertical="top" wrapText="1"/>
    </xf>
    <xf numFmtId="3" fontId="11" fillId="2" borderId="5" xfId="0" applyNumberFormat="1" applyFont="1" applyFill="1" applyBorder="1" applyAlignment="1">
      <alignment horizontal="right" vertical="top"/>
    </xf>
    <xf numFmtId="170" fontId="11" fillId="2" borderId="5" xfId="0" applyNumberFormat="1" applyFont="1" applyFill="1" applyBorder="1" applyAlignment="1">
      <alignment horizontal="right" vertical="top"/>
    </xf>
    <xf numFmtId="165" fontId="11" fillId="2" borderId="5" xfId="0" applyNumberFormat="1" applyFont="1" applyFill="1" applyBorder="1" applyAlignment="1">
      <alignment horizontal="right" vertical="top"/>
    </xf>
    <xf numFmtId="3" fontId="13" fillId="2" borderId="5" xfId="0" applyNumberFormat="1" applyFont="1" applyFill="1" applyBorder="1" applyAlignment="1">
      <alignment horizontal="right" vertical="top"/>
    </xf>
    <xf numFmtId="165" fontId="13" fillId="2" borderId="5" xfId="0" applyNumberFormat="1" applyFont="1" applyFill="1" applyBorder="1" applyAlignment="1">
      <alignment horizontal="right" vertical="top"/>
    </xf>
    <xf numFmtId="170" fontId="13" fillId="2" borderId="5" xfId="0" applyNumberFormat="1" applyFont="1" applyFill="1" applyBorder="1" applyAlignment="1">
      <alignment horizontal="right" vertical="top"/>
    </xf>
    <xf numFmtId="0" fontId="13" fillId="2" borderId="5" xfId="0" applyFont="1" applyFill="1" applyBorder="1" applyAlignment="1">
      <alignment horizontal="right" vertical="top"/>
    </xf>
    <xf numFmtId="3" fontId="21" fillId="4" borderId="1" xfId="17" applyNumberFormat="1" applyFont="1" applyFill="1" applyBorder="1" applyAlignment="1">
      <alignment horizontal="right" vertical="top" wrapText="1"/>
    </xf>
    <xf numFmtId="17" fontId="13" fillId="2" borderId="1" xfId="0" applyNumberFormat="1" applyFont="1" applyFill="1" applyBorder="1" applyAlignment="1">
      <alignment horizontal="left"/>
    </xf>
    <xf numFmtId="49" fontId="11" fillId="2" borderId="6" xfId="0" applyNumberFormat="1" applyFont="1" applyFill="1" applyBorder="1" applyAlignment="1">
      <alignment horizontal="left"/>
    </xf>
    <xf numFmtId="171" fontId="11" fillId="2" borderId="1" xfId="0" applyNumberFormat="1" applyFont="1" applyFill="1" applyBorder="1" applyAlignment="1">
      <alignment horizontal="right"/>
    </xf>
    <xf numFmtId="165" fontId="11" fillId="2" borderId="7" xfId="0" applyNumberFormat="1" applyFont="1" applyFill="1" applyBorder="1" applyAlignment="1">
      <alignment horizontal="right"/>
    </xf>
    <xf numFmtId="170" fontId="11" fillId="2" borderId="7" xfId="0" applyNumberFormat="1" applyFont="1" applyFill="1" applyBorder="1" applyAlignment="1">
      <alignment horizontal="right"/>
    </xf>
    <xf numFmtId="171" fontId="11" fillId="2" borderId="7" xfId="0" applyNumberFormat="1" applyFont="1" applyFill="1" applyBorder="1" applyAlignment="1">
      <alignment horizontal="right"/>
    </xf>
    <xf numFmtId="49" fontId="11" fillId="2" borderId="7" xfId="0" applyNumberFormat="1" applyFont="1" applyFill="1" applyBorder="1" applyAlignment="1">
      <alignment horizontal="left"/>
    </xf>
    <xf numFmtId="172" fontId="11" fillId="2" borderId="7" xfId="0" applyNumberFormat="1" applyFont="1" applyFill="1" applyBorder="1" applyAlignment="1">
      <alignment horizontal="right"/>
    </xf>
    <xf numFmtId="49" fontId="15" fillId="2" borderId="5" xfId="0" applyNumberFormat="1" applyFont="1" applyFill="1" applyBorder="1" applyAlignment="1">
      <alignment horizontal="center" vertical="top" wrapText="1"/>
    </xf>
    <xf numFmtId="0" fontId="15" fillId="2" borderId="5" xfId="0" applyFont="1" applyFill="1" applyBorder="1" applyAlignment="1">
      <alignment horizontal="center" vertical="top" wrapText="1"/>
    </xf>
    <xf numFmtId="0" fontId="17" fillId="2" borderId="0" xfId="0" applyFont="1" applyFill="1" applyAlignment="1">
      <alignment vertical="top"/>
    </xf>
    <xf numFmtId="0" fontId="17" fillId="2" borderId="5" xfId="0" applyFont="1" applyFill="1" applyBorder="1" applyAlignment="1">
      <alignment horizontal="center" vertical="top"/>
    </xf>
    <xf numFmtId="49" fontId="17" fillId="2" borderId="5" xfId="0" applyNumberFormat="1" applyFont="1" applyFill="1" applyBorder="1" applyAlignment="1">
      <alignment horizontal="left" vertical="top" wrapText="1"/>
    </xf>
    <xf numFmtId="165" fontId="17" fillId="2" borderId="5" xfId="0" applyNumberFormat="1" applyFont="1" applyFill="1" applyBorder="1" applyAlignment="1">
      <alignment horizontal="right" vertical="top"/>
    </xf>
    <xf numFmtId="170" fontId="17" fillId="2" borderId="5" xfId="0" applyNumberFormat="1" applyFont="1" applyFill="1" applyBorder="1" applyAlignment="1">
      <alignment horizontal="right" vertical="top"/>
    </xf>
    <xf numFmtId="172" fontId="17" fillId="2" borderId="5" xfId="0" applyNumberFormat="1" applyFont="1" applyFill="1" applyBorder="1" applyAlignment="1">
      <alignment horizontal="right" vertical="top"/>
    </xf>
    <xf numFmtId="174" fontId="11" fillId="2" borderId="7" xfId="0" applyNumberFormat="1" applyFont="1" applyFill="1" applyBorder="1" applyAlignment="1">
      <alignment horizontal="right"/>
    </xf>
    <xf numFmtId="0" fontId="11" fillId="2" borderId="7" xfId="0" applyFont="1" applyFill="1" applyBorder="1" applyAlignment="1">
      <alignment horizontal="right"/>
    </xf>
    <xf numFmtId="167" fontId="11" fillId="2" borderId="7" xfId="0" applyNumberFormat="1" applyFont="1" applyFill="1" applyBorder="1" applyAlignment="1">
      <alignment horizontal="right"/>
    </xf>
    <xf numFmtId="175" fontId="11" fillId="2" borderId="7" xfId="0" applyNumberFormat="1" applyFont="1" applyFill="1" applyBorder="1" applyAlignment="1">
      <alignment horizontal="right"/>
    </xf>
    <xf numFmtId="175" fontId="11" fillId="2" borderId="1" xfId="0" applyNumberFormat="1" applyFont="1" applyFill="1" applyBorder="1" applyAlignment="1">
      <alignment horizontal="right"/>
    </xf>
    <xf numFmtId="166" fontId="11" fillId="2" borderId="7" xfId="0" applyNumberFormat="1" applyFont="1" applyFill="1" applyBorder="1" applyAlignment="1">
      <alignment horizontal="right"/>
    </xf>
    <xf numFmtId="1" fontId="11" fillId="2" borderId="7" xfId="0" applyNumberFormat="1" applyFont="1" applyFill="1" applyBorder="1" applyAlignment="1">
      <alignment horizontal="right"/>
    </xf>
    <xf numFmtId="49" fontId="11" fillId="2" borderId="1" xfId="0" applyNumberFormat="1" applyFont="1" applyFill="1" applyBorder="1" applyAlignment="1">
      <alignment horizontal="left"/>
    </xf>
    <xf numFmtId="172" fontId="11" fillId="2" borderId="1" xfId="0" applyNumberFormat="1" applyFont="1" applyFill="1" applyBorder="1" applyAlignment="1">
      <alignment horizontal="right"/>
    </xf>
    <xf numFmtId="166" fontId="11" fillId="2" borderId="1" xfId="0" applyNumberFormat="1" applyFont="1" applyFill="1" applyBorder="1" applyAlignment="1">
      <alignment horizontal="right"/>
    </xf>
    <xf numFmtId="1" fontId="11" fillId="2" borderId="1" xfId="0" applyNumberFormat="1" applyFont="1" applyFill="1" applyBorder="1" applyAlignment="1">
      <alignment horizontal="right"/>
    </xf>
    <xf numFmtId="3" fontId="11" fillId="2" borderId="7" xfId="0" applyNumberFormat="1" applyFont="1" applyFill="1" applyBorder="1" applyAlignment="1">
      <alignment horizontal="right"/>
    </xf>
    <xf numFmtId="177" fontId="11" fillId="2" borderId="7" xfId="0" applyNumberFormat="1" applyFont="1" applyFill="1" applyBorder="1" applyAlignment="1">
      <alignment horizontal="right"/>
    </xf>
    <xf numFmtId="180" fontId="11" fillId="2" borderId="5" xfId="0" applyNumberFormat="1" applyFont="1" applyFill="1" applyBorder="1" applyAlignment="1">
      <alignment horizontal="right"/>
    </xf>
    <xf numFmtId="193" fontId="39" fillId="0" borderId="8" xfId="33" applyFont="1" applyBorder="1" applyAlignment="1">
      <alignment vertical="top" wrapText="1"/>
    </xf>
    <xf numFmtId="193" fontId="39" fillId="0" borderId="9" xfId="33" applyFont="1" applyBorder="1" applyAlignment="1">
      <alignment vertical="top" wrapText="1"/>
    </xf>
    <xf numFmtId="193" fontId="37" fillId="0" borderId="9" xfId="33" applyFont="1" applyBorder="1" applyAlignment="1">
      <alignment vertical="top" wrapText="1"/>
    </xf>
    <xf numFmtId="0" fontId="8" fillId="0" borderId="20" xfId="16" applyFont="1" applyFill="1" applyBorder="1" applyAlignment="1">
      <alignment vertical="top" wrapText="1"/>
    </xf>
    <xf numFmtId="0" fontId="0" fillId="0" borderId="0" xfId="0" applyAlignment="1">
      <alignment vertical="top"/>
    </xf>
    <xf numFmtId="0" fontId="8" fillId="0" borderId="9" xfId="16" applyFont="1" applyFill="1" applyBorder="1" applyAlignment="1">
      <alignment vertical="top" wrapText="1"/>
    </xf>
    <xf numFmtId="189" fontId="37" fillId="0" borderId="1" xfId="28" applyNumberFormat="1" applyFont="1" applyFill="1" applyBorder="1" applyAlignment="1">
      <alignment horizontal="right" vertical="top" wrapText="1"/>
    </xf>
    <xf numFmtId="166" fontId="37" fillId="0" borderId="1" xfId="33" applyNumberFormat="1" applyFont="1" applyFill="1" applyBorder="1" applyAlignment="1">
      <alignment horizontal="right" vertical="top" wrapText="1"/>
    </xf>
    <xf numFmtId="0" fontId="39" fillId="0" borderId="4" xfId="16" applyFont="1" applyFill="1" applyBorder="1" applyAlignment="1">
      <alignment vertical="top" wrapText="1"/>
    </xf>
    <xf numFmtId="166" fontId="37" fillId="0" borderId="10" xfId="28" applyNumberFormat="1" applyFont="1" applyFill="1" applyBorder="1" applyAlignment="1">
      <alignment horizontal="right" vertical="top" wrapText="1"/>
    </xf>
    <xf numFmtId="166" fontId="37" fillId="0" borderId="4" xfId="28" applyNumberFormat="1" applyFont="1" applyFill="1" applyBorder="1" applyAlignment="1">
      <alignment horizontal="right" vertical="top" wrapText="1"/>
    </xf>
    <xf numFmtId="166" fontId="37" fillId="0" borderId="11" xfId="28" applyNumberFormat="1" applyFont="1" applyFill="1" applyBorder="1" applyAlignment="1">
      <alignment horizontal="right" vertical="top" wrapText="1"/>
    </xf>
    <xf numFmtId="166" fontId="37" fillId="0" borderId="12" xfId="28" applyNumberFormat="1" applyFont="1" applyFill="1" applyBorder="1" applyAlignment="1">
      <alignment horizontal="right" vertical="top" wrapText="1"/>
    </xf>
    <xf numFmtId="189" fontId="37" fillId="0" borderId="12" xfId="13" applyNumberFormat="1" applyFont="1" applyFill="1" applyBorder="1" applyAlignment="1">
      <alignment horizontal="right" vertical="top" wrapText="1"/>
    </xf>
    <xf numFmtId="0" fontId="39" fillId="0" borderId="9" xfId="16" applyFont="1" applyFill="1" applyBorder="1" applyAlignment="1">
      <alignment vertical="top" wrapText="1"/>
    </xf>
    <xf numFmtId="0" fontId="8" fillId="0" borderId="9" xfId="16" applyNumberFormat="1" applyFont="1" applyFill="1" applyBorder="1" applyAlignment="1">
      <alignment vertical="top"/>
    </xf>
    <xf numFmtId="0" fontId="49" fillId="0" borderId="0" xfId="0" applyFont="1" applyAlignment="1">
      <alignment vertical="top" wrapText="1"/>
    </xf>
    <xf numFmtId="193" fontId="36" fillId="0" borderId="12" xfId="33" applyFont="1" applyBorder="1" applyAlignment="1">
      <alignment vertical="top"/>
    </xf>
    <xf numFmtId="189" fontId="37" fillId="0" borderId="12" xfId="28" applyNumberFormat="1" applyFont="1" applyFill="1" applyBorder="1" applyAlignment="1">
      <alignment horizontal="right" vertical="top"/>
    </xf>
    <xf numFmtId="2" fontId="37" fillId="0" borderId="12" xfId="28" applyNumberFormat="1" applyFont="1" applyFill="1" applyBorder="1" applyAlignment="1">
      <alignment horizontal="right" vertical="top"/>
    </xf>
    <xf numFmtId="165" fontId="12" fillId="0" borderId="0" xfId="0" applyNumberFormat="1" applyFont="1" applyFill="1" applyBorder="1" applyAlignment="1">
      <alignment vertical="top"/>
    </xf>
    <xf numFmtId="189" fontId="37" fillId="0" borderId="13" xfId="28" applyNumberFormat="1" applyFont="1" applyFill="1" applyBorder="1" applyAlignment="1">
      <alignment horizontal="right" vertical="top" wrapText="1"/>
    </xf>
    <xf numFmtId="191" fontId="37" fillId="0" borderId="11" xfId="13" applyNumberFormat="1" applyFont="1" applyFill="1" applyBorder="1" applyAlignment="1">
      <alignment horizontal="right" vertical="top" wrapText="1"/>
    </xf>
    <xf numFmtId="191" fontId="37" fillId="0" borderId="12" xfId="13" applyNumberFormat="1" applyFont="1" applyFill="1" applyBorder="1" applyAlignment="1">
      <alignment horizontal="right" vertical="top" wrapText="1"/>
    </xf>
    <xf numFmtId="191" fontId="37" fillId="0" borderId="0" xfId="13" applyNumberFormat="1" applyFont="1" applyFill="1" applyBorder="1" applyAlignment="1">
      <alignment horizontal="right" vertical="top" wrapText="1"/>
    </xf>
    <xf numFmtId="191" fontId="37" fillId="0" borderId="13" xfId="13" applyNumberFormat="1" applyFont="1" applyFill="1" applyBorder="1" applyAlignment="1">
      <alignment horizontal="right" vertical="top" wrapText="1"/>
    </xf>
    <xf numFmtId="193" fontId="43" fillId="0" borderId="0" xfId="33" applyFont="1" applyAlignment="1">
      <alignment horizontal="left" vertical="top" wrapText="1"/>
    </xf>
    <xf numFmtId="0" fontId="8" fillId="0" borderId="0" xfId="16" applyNumberFormat="1" applyFont="1" applyFill="1" applyBorder="1" applyAlignment="1">
      <alignment vertical="top" wrapText="1"/>
    </xf>
    <xf numFmtId="193" fontId="41" fillId="0" borderId="0" xfId="33" applyFont="1" applyAlignment="1">
      <alignment horizontal="left" vertical="top"/>
    </xf>
    <xf numFmtId="193" fontId="41" fillId="0" borderId="0" xfId="33" applyFont="1" applyAlignment="1">
      <alignment horizontal="left" vertical="top" wrapText="1"/>
    </xf>
    <xf numFmtId="193" fontId="39" fillId="0" borderId="0" xfId="33" applyFont="1" applyAlignment="1">
      <alignment vertical="top"/>
    </xf>
    <xf numFmtId="193" fontId="43" fillId="0" borderId="0" xfId="33" applyFont="1" applyAlignment="1">
      <alignment vertical="top" wrapText="1"/>
    </xf>
    <xf numFmtId="193" fontId="50" fillId="0" borderId="0" xfId="33" applyFont="1" applyAlignment="1">
      <alignment vertical="top" wrapText="1"/>
    </xf>
    <xf numFmtId="0" fontId="16" fillId="0" borderId="0" xfId="0" applyNumberFormat="1" applyFont="1" applyFill="1" applyBorder="1" applyAlignment="1">
      <alignment horizontal="left" vertical="top"/>
    </xf>
    <xf numFmtId="168" fontId="11" fillId="0" borderId="1" xfId="0" applyNumberFormat="1" applyFont="1" applyFill="1" applyBorder="1" applyAlignment="1">
      <alignment horizontal="right" vertical="top"/>
    </xf>
    <xf numFmtId="182" fontId="13" fillId="0" borderId="1" xfId="0" applyNumberFormat="1" applyFont="1" applyFill="1" applyBorder="1" applyAlignment="1">
      <alignment horizontal="left" vertical="top"/>
    </xf>
    <xf numFmtId="3" fontId="51" fillId="0" borderId="0" xfId="0" applyNumberFormat="1" applyFont="1" applyFill="1" applyBorder="1" applyAlignment="1">
      <alignment horizontal="right" vertical="center"/>
    </xf>
    <xf numFmtId="176" fontId="12" fillId="0" borderId="0" xfId="0" applyNumberFormat="1" applyFont="1" applyFill="1" applyBorder="1" applyAlignment="1"/>
    <xf numFmtId="175" fontId="11" fillId="0" borderId="1" xfId="0" applyNumberFormat="1" applyFont="1" applyFill="1" applyBorder="1" applyAlignment="1">
      <alignment horizontal="right"/>
    </xf>
    <xf numFmtId="49" fontId="6" fillId="0" borderId="0" xfId="0" applyNumberFormat="1" applyFont="1" applyFill="1" applyAlignment="1">
      <alignment horizontal="left" vertical="top"/>
    </xf>
    <xf numFmtId="0" fontId="34" fillId="0" borderId="0" xfId="0" applyFont="1" applyFill="1" applyAlignment="1">
      <alignment horizontal="left" wrapText="1"/>
    </xf>
    <xf numFmtId="2" fontId="34" fillId="0" borderId="0" xfId="0" applyNumberFormat="1" applyFont="1" applyFill="1" applyAlignment="1">
      <alignment horizontal="right" wrapText="1"/>
    </xf>
    <xf numFmtId="2" fontId="34" fillId="0" borderId="0" xfId="0" applyNumberFormat="1" applyFont="1" applyFill="1" applyAlignment="1">
      <alignment horizontal="right"/>
    </xf>
    <xf numFmtId="0" fontId="34" fillId="0" borderId="0" xfId="0" applyFont="1" applyFill="1" applyAlignment="1">
      <alignment horizontal="center" wrapText="1"/>
    </xf>
    <xf numFmtId="0" fontId="9" fillId="0" borderId="0" xfId="0" applyFont="1" applyFill="1"/>
    <xf numFmtId="0" fontId="34" fillId="0" borderId="0" xfId="0" applyFont="1" applyFill="1"/>
    <xf numFmtId="0" fontId="9" fillId="0" borderId="0" xfId="0" applyFont="1" applyFill="1" applyBorder="1" applyAlignment="1">
      <alignment wrapText="1"/>
    </xf>
    <xf numFmtId="0" fontId="9" fillId="4" borderId="0" xfId="0" applyFont="1" applyFill="1" applyAlignment="1"/>
    <xf numFmtId="0" fontId="9" fillId="0" borderId="0" xfId="0" applyFont="1" applyFill="1" applyAlignment="1"/>
    <xf numFmtId="49" fontId="52" fillId="2" borderId="5" xfId="0" applyNumberFormat="1" applyFont="1" applyFill="1" applyBorder="1" applyAlignment="1">
      <alignment horizontal="center"/>
    </xf>
    <xf numFmtId="49" fontId="27" fillId="2" borderId="5" xfId="0" applyNumberFormat="1" applyFont="1" applyFill="1" applyBorder="1" applyAlignment="1">
      <alignment horizontal="left"/>
    </xf>
    <xf numFmtId="0" fontId="30" fillId="0" borderId="0" xfId="0" applyNumberFormat="1" applyFont="1" applyFill="1" applyBorder="1" applyAlignment="1"/>
    <xf numFmtId="17" fontId="21" fillId="0" borderId="1" xfId="0" applyNumberFormat="1" applyFont="1" applyFill="1" applyBorder="1" applyAlignment="1">
      <alignment horizontal="center" vertical="center"/>
    </xf>
    <xf numFmtId="0" fontId="12" fillId="0" borderId="1" xfId="0" applyFont="1" applyFill="1" applyBorder="1"/>
    <xf numFmtId="198" fontId="12" fillId="0" borderId="1" xfId="0" applyNumberFormat="1" applyFont="1" applyFill="1" applyBorder="1" applyAlignment="1">
      <alignment horizontal="right"/>
    </xf>
    <xf numFmtId="0" fontId="21" fillId="0" borderId="1" xfId="0" applyFont="1" applyFill="1" applyBorder="1"/>
    <xf numFmtId="198" fontId="21" fillId="0" borderId="1" xfId="0" applyNumberFormat="1" applyFont="1" applyFill="1" applyBorder="1" applyAlignment="1">
      <alignment horizontal="right"/>
    </xf>
    <xf numFmtId="0" fontId="4" fillId="0" borderId="0" xfId="0" applyFont="1" applyFill="1" applyAlignment="1">
      <alignment vertical="center"/>
    </xf>
    <xf numFmtId="185" fontId="37" fillId="0" borderId="4" xfId="1" applyNumberFormat="1" applyFont="1" applyFill="1" applyBorder="1" applyAlignment="1">
      <alignment horizontal="right" vertical="top" wrapText="1"/>
    </xf>
    <xf numFmtId="49" fontId="11" fillId="2" borderId="17" xfId="0" applyNumberFormat="1" applyFont="1" applyFill="1" applyBorder="1" applyAlignment="1">
      <alignment horizontal="center"/>
    </xf>
    <xf numFmtId="49" fontId="11" fillId="2" borderId="6"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0" borderId="0" xfId="0" applyNumberFormat="1" applyFont="1" applyFill="1" applyBorder="1" applyAlignment="1">
      <alignment horizontal="justify" vertical="center"/>
    </xf>
    <xf numFmtId="49" fontId="11" fillId="2" borderId="1" xfId="0" applyNumberFormat="1" applyFont="1" applyFill="1" applyBorder="1" applyAlignment="1">
      <alignment horizontal="center" vertical="center"/>
    </xf>
    <xf numFmtId="165" fontId="13" fillId="2" borderId="0" xfId="0" applyNumberFormat="1" applyFont="1" applyFill="1" applyAlignment="1">
      <alignment vertical="center"/>
    </xf>
    <xf numFmtId="3" fontId="11" fillId="2" borderId="1" xfId="0" applyNumberFormat="1" applyFont="1" applyFill="1" applyBorder="1" applyAlignment="1">
      <alignment horizontal="right"/>
    </xf>
    <xf numFmtId="49" fontId="11" fillId="2" borderId="5" xfId="0" applyNumberFormat="1" applyFont="1" applyFill="1" applyBorder="1" applyAlignment="1">
      <alignment horizontal="center" vertical="top" wrapText="1"/>
    </xf>
    <xf numFmtId="3" fontId="13" fillId="2" borderId="0" xfId="0" applyNumberFormat="1" applyFont="1" applyFill="1" applyAlignment="1">
      <alignment vertical="top"/>
    </xf>
    <xf numFmtId="0" fontId="11" fillId="2" borderId="5" xfId="0" applyFont="1" applyFill="1" applyBorder="1" applyAlignment="1">
      <alignment horizontal="right" vertical="top"/>
    </xf>
    <xf numFmtId="171" fontId="11" fillId="2" borderId="5" xfId="0" applyNumberFormat="1" applyFont="1" applyFill="1" applyBorder="1" applyAlignment="1">
      <alignment horizontal="right" vertical="top"/>
    </xf>
    <xf numFmtId="0" fontId="11" fillId="2" borderId="0" xfId="0" applyFont="1" applyFill="1" applyAlignment="1">
      <alignment vertical="top"/>
    </xf>
    <xf numFmtId="171" fontId="13" fillId="2" borderId="5" xfId="0" applyNumberFormat="1" applyFont="1" applyFill="1" applyBorder="1" applyAlignment="1">
      <alignment horizontal="right" vertical="top"/>
    </xf>
    <xf numFmtId="171" fontId="12" fillId="0" borderId="0" xfId="0" applyNumberFormat="1" applyFont="1" applyFill="1" applyBorder="1" applyAlignment="1">
      <alignment vertical="top"/>
    </xf>
    <xf numFmtId="0" fontId="11" fillId="2" borderId="1" xfId="0" applyFont="1" applyFill="1" applyBorder="1" applyAlignment="1">
      <alignment horizontal="right"/>
    </xf>
    <xf numFmtId="185" fontId="11" fillId="2" borderId="1" xfId="0" applyNumberFormat="1" applyFont="1" applyFill="1" applyBorder="1" applyAlignment="1">
      <alignment horizontal="right"/>
    </xf>
    <xf numFmtId="167" fontId="13" fillId="2" borderId="6" xfId="0" quotePrefix="1" applyNumberFormat="1" applyFont="1" applyFill="1" applyBorder="1" applyAlignment="1">
      <alignment horizontal="right"/>
    </xf>
    <xf numFmtId="3" fontId="12" fillId="0" borderId="1" xfId="1" applyNumberFormat="1" applyFont="1" applyFill="1" applyBorder="1" applyAlignment="1">
      <alignment horizontal="right"/>
    </xf>
    <xf numFmtId="3" fontId="35" fillId="0" borderId="1" xfId="20" applyNumberFormat="1" applyFont="1" applyFill="1" applyBorder="1" applyAlignment="1">
      <alignment horizontal="center"/>
    </xf>
    <xf numFmtId="3" fontId="21" fillId="0" borderId="1" xfId="20" applyNumberFormat="1" applyFont="1" applyFill="1" applyBorder="1" applyAlignment="1">
      <alignment horizontal="center"/>
    </xf>
    <xf numFmtId="3" fontId="21" fillId="0" borderId="1" xfId="2" applyNumberFormat="1" applyFont="1" applyFill="1" applyBorder="1" applyAlignment="1">
      <alignment horizontal="center"/>
    </xf>
    <xf numFmtId="3" fontId="12" fillId="0" borderId="1" xfId="20" applyNumberFormat="1" applyFont="1" applyFill="1" applyBorder="1" applyAlignment="1">
      <alignment horizontal="center"/>
    </xf>
    <xf numFmtId="3" fontId="12" fillId="0" borderId="1" xfId="1" applyNumberFormat="1" applyFont="1" applyFill="1" applyBorder="1" applyAlignment="1">
      <alignment horizontal="center"/>
    </xf>
    <xf numFmtId="49" fontId="11" fillId="2" borderId="1" xfId="0" applyNumberFormat="1" applyFont="1" applyFill="1" applyBorder="1" applyAlignment="1">
      <alignment horizontal="center"/>
    </xf>
    <xf numFmtId="189" fontId="37" fillId="0" borderId="11" xfId="13" applyNumberFormat="1" applyFont="1" applyFill="1" applyBorder="1" applyAlignment="1">
      <alignment horizontal="right" vertical="top" wrapText="1"/>
    </xf>
    <xf numFmtId="0" fontId="37" fillId="0" borderId="11" xfId="0" applyFont="1" applyBorder="1" applyAlignment="1">
      <alignment horizontal="right" vertical="top" wrapText="1"/>
    </xf>
    <xf numFmtId="170" fontId="11" fillId="2" borderId="2" xfId="0" applyNumberFormat="1" applyFont="1" applyFill="1" applyBorder="1" applyAlignment="1">
      <alignment horizontal="right"/>
    </xf>
    <xf numFmtId="0" fontId="9" fillId="0" borderId="0" xfId="0" applyNumberFormat="1" applyFont="1" applyFill="1" applyBorder="1" applyAlignment="1">
      <alignment vertical="top"/>
    </xf>
    <xf numFmtId="0" fontId="9" fillId="0" borderId="0" xfId="0" applyFont="1" applyFill="1" applyAlignment="1">
      <alignment vertical="top"/>
    </xf>
    <xf numFmtId="0" fontId="7" fillId="0" borderId="0" xfId="0" applyFont="1" applyFill="1" applyAlignment="1">
      <alignment vertical="top"/>
    </xf>
    <xf numFmtId="184" fontId="7" fillId="0" borderId="0" xfId="0" applyNumberFormat="1" applyFont="1" applyFill="1" applyAlignment="1">
      <alignment vertical="top"/>
    </xf>
    <xf numFmtId="1" fontId="7" fillId="0" borderId="0" xfId="0" applyNumberFormat="1" applyFont="1" applyFill="1" applyAlignment="1">
      <alignment vertical="top"/>
    </xf>
    <xf numFmtId="183" fontId="7" fillId="0" borderId="0" xfId="0" applyNumberFormat="1" applyFont="1" applyFill="1" applyAlignment="1">
      <alignment vertical="top"/>
    </xf>
    <xf numFmtId="0" fontId="6" fillId="0" borderId="0" xfId="0" applyFont="1" applyFill="1" applyAlignment="1">
      <alignment vertical="top"/>
    </xf>
    <xf numFmtId="170" fontId="9" fillId="0" borderId="0" xfId="0" applyNumberFormat="1" applyFont="1" applyFill="1" applyBorder="1" applyAlignment="1">
      <alignment vertical="top"/>
    </xf>
    <xf numFmtId="0" fontId="62" fillId="0" borderId="0" xfId="0" applyFont="1" applyFill="1" applyBorder="1" applyAlignment="1">
      <alignment horizontal="left" vertical="top" wrapText="1"/>
    </xf>
    <xf numFmtId="184" fontId="34" fillId="0" borderId="0" xfId="1" applyNumberFormat="1" applyFont="1" applyFill="1" applyBorder="1" applyAlignment="1">
      <alignment horizontal="right" vertical="top" wrapText="1"/>
    </xf>
    <xf numFmtId="184" fontId="62" fillId="0" borderId="0" xfId="1" applyNumberFormat="1" applyFont="1" applyFill="1" applyBorder="1" applyAlignment="1">
      <alignment horizontal="right" vertical="top" wrapText="1"/>
    </xf>
    <xf numFmtId="0" fontId="10" fillId="0" borderId="0" xfId="0" applyFont="1" applyFill="1" applyBorder="1" applyAlignment="1">
      <alignment horizontal="right" vertical="top"/>
    </xf>
    <xf numFmtId="164" fontId="10" fillId="0" borderId="0" xfId="9" applyFont="1" applyFill="1" applyBorder="1" applyAlignment="1">
      <alignment vertical="top"/>
    </xf>
    <xf numFmtId="0" fontId="62" fillId="0" borderId="0" xfId="0" applyFont="1" applyFill="1" applyAlignment="1">
      <alignment horizontal="left" vertical="top" wrapText="1"/>
    </xf>
    <xf numFmtId="2" fontId="34" fillId="0" borderId="0" xfId="0" applyNumberFormat="1" applyFont="1" applyFill="1" applyAlignment="1">
      <alignment horizontal="right" vertical="top" wrapText="1"/>
    </xf>
    <xf numFmtId="2" fontId="34" fillId="0" borderId="0" xfId="0" applyNumberFormat="1" applyFont="1" applyFill="1" applyAlignment="1">
      <alignment horizontal="right" vertical="top"/>
    </xf>
    <xf numFmtId="0" fontId="34" fillId="0" borderId="0" xfId="0" applyFont="1" applyFill="1" applyAlignment="1">
      <alignment horizontal="center"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34" fillId="0" borderId="0" xfId="0" applyFont="1" applyFill="1" applyAlignment="1">
      <alignment vertical="top" wrapText="1"/>
    </xf>
    <xf numFmtId="0" fontId="34" fillId="0" borderId="0" xfId="0" applyFont="1" applyFill="1" applyAlignment="1">
      <alignment vertical="top"/>
    </xf>
    <xf numFmtId="49" fontId="11" fillId="0" borderId="5" xfId="0" applyNumberFormat="1" applyFont="1" applyFill="1" applyBorder="1" applyAlignment="1">
      <alignment horizontal="left" vertical="top"/>
    </xf>
    <xf numFmtId="3" fontId="11" fillId="0" borderId="1" xfId="0" applyNumberFormat="1" applyFont="1" applyFill="1" applyBorder="1" applyAlignment="1">
      <alignment horizontal="right" vertical="center"/>
    </xf>
    <xf numFmtId="0" fontId="11" fillId="0" borderId="0" xfId="0" applyFont="1" applyFill="1" applyAlignment="1">
      <alignment vertical="center"/>
    </xf>
    <xf numFmtId="3" fontId="13" fillId="0" borderId="1" xfId="0" applyNumberFormat="1" applyFont="1" applyFill="1" applyBorder="1" applyAlignment="1">
      <alignment horizontal="right" vertical="center"/>
    </xf>
    <xf numFmtId="49" fontId="11" fillId="0" borderId="5" xfId="0" applyNumberFormat="1" applyFont="1" applyFill="1" applyBorder="1" applyAlignment="1">
      <alignment horizontal="center"/>
    </xf>
    <xf numFmtId="172" fontId="13" fillId="0" borderId="5" xfId="0" applyNumberFormat="1" applyFont="1" applyFill="1" applyBorder="1" applyAlignment="1">
      <alignment horizontal="right"/>
    </xf>
    <xf numFmtId="1" fontId="11" fillId="0" borderId="5" xfId="0" applyNumberFormat="1" applyFont="1" applyFill="1" applyBorder="1" applyAlignment="1">
      <alignment horizontal="right"/>
    </xf>
    <xf numFmtId="49" fontId="11" fillId="0" borderId="1" xfId="0" applyNumberFormat="1" applyFont="1" applyFill="1" applyBorder="1" applyAlignment="1">
      <alignment horizontal="center"/>
    </xf>
    <xf numFmtId="49" fontId="11" fillId="0" borderId="17" xfId="0" applyNumberFormat="1" applyFont="1" applyFill="1" applyBorder="1" applyAlignment="1">
      <alignment horizontal="center"/>
    </xf>
    <xf numFmtId="49" fontId="11" fillId="0" borderId="7" xfId="0" applyNumberFormat="1" applyFont="1" applyFill="1" applyBorder="1" applyAlignment="1">
      <alignment horizontal="left"/>
    </xf>
    <xf numFmtId="49" fontId="11" fillId="0" borderId="1" xfId="0" applyNumberFormat="1" applyFont="1" applyFill="1" applyBorder="1" applyAlignment="1">
      <alignment horizontal="left"/>
    </xf>
    <xf numFmtId="3" fontId="11" fillId="0" borderId="1" xfId="0" applyNumberFormat="1" applyFont="1" applyFill="1" applyBorder="1" applyAlignment="1">
      <alignment horizontal="right"/>
    </xf>
    <xf numFmtId="3" fontId="13" fillId="0" borderId="1" xfId="0" applyNumberFormat="1" applyFont="1" applyFill="1" applyBorder="1" applyAlignment="1">
      <alignment horizontal="right"/>
    </xf>
    <xf numFmtId="170" fontId="13" fillId="2" borderId="0" xfId="0" applyNumberFormat="1" applyFont="1" applyFill="1" applyBorder="1" applyAlignment="1">
      <alignment horizontal="right"/>
    </xf>
    <xf numFmtId="171" fontId="13" fillId="2" borderId="0" xfId="0" applyNumberFormat="1" applyFont="1" applyFill="1" applyBorder="1" applyAlignment="1">
      <alignment horizontal="right"/>
    </xf>
    <xf numFmtId="176" fontId="13" fillId="2" borderId="0" xfId="0" applyNumberFormat="1" applyFont="1" applyFill="1" applyBorder="1" applyAlignment="1">
      <alignment horizontal="right"/>
    </xf>
    <xf numFmtId="49" fontId="6" fillId="0" borderId="0" xfId="0" applyNumberFormat="1" applyFont="1" applyFill="1" applyAlignment="1"/>
    <xf numFmtId="192" fontId="37" fillId="0" borderId="10" xfId="13" applyNumberFormat="1" applyFont="1" applyFill="1" applyBorder="1" applyAlignment="1">
      <alignment horizontal="right" vertical="top" wrapText="1"/>
    </xf>
    <xf numFmtId="166" fontId="37" fillId="0" borderId="11" xfId="0" applyNumberFormat="1" applyFont="1" applyBorder="1" applyAlignment="1">
      <alignment horizontal="right" vertical="top" wrapText="1"/>
    </xf>
    <xf numFmtId="49" fontId="6" fillId="0" borderId="55" xfId="0" applyNumberFormat="1" applyFont="1" applyFill="1" applyBorder="1" applyAlignment="1">
      <alignment horizontal="left"/>
    </xf>
    <xf numFmtId="49" fontId="6" fillId="0" borderId="56" xfId="0" applyNumberFormat="1" applyFont="1" applyFill="1" applyBorder="1" applyAlignment="1">
      <alignment horizontal="center" vertical="center" wrapText="1"/>
    </xf>
    <xf numFmtId="49" fontId="6" fillId="0" borderId="57" xfId="0" applyNumberFormat="1" applyFont="1" applyFill="1" applyBorder="1" applyAlignment="1">
      <alignment horizontal="center" vertical="center" wrapText="1"/>
    </xf>
    <xf numFmtId="184" fontId="34" fillId="0" borderId="1" xfId="1" applyNumberFormat="1" applyFont="1" applyFill="1" applyBorder="1"/>
    <xf numFmtId="170" fontId="7" fillId="0" borderId="56" xfId="0" applyNumberFormat="1" applyFont="1" applyFill="1" applyBorder="1" applyAlignment="1">
      <alignment horizontal="right"/>
    </xf>
    <xf numFmtId="3" fontId="7" fillId="0" borderId="56" xfId="0" applyNumberFormat="1" applyFont="1" applyFill="1" applyBorder="1" applyAlignment="1">
      <alignment horizontal="right"/>
    </xf>
    <xf numFmtId="49" fontId="7" fillId="0" borderId="58" xfId="0" applyNumberFormat="1" applyFont="1" applyFill="1" applyBorder="1" applyAlignment="1">
      <alignment horizontal="left"/>
    </xf>
    <xf numFmtId="49" fontId="7" fillId="0" borderId="59" xfId="0" applyNumberFormat="1" applyFont="1" applyFill="1" applyBorder="1" applyAlignment="1">
      <alignment horizontal="left"/>
    </xf>
    <xf numFmtId="49" fontId="6" fillId="0" borderId="60" xfId="0" applyNumberFormat="1" applyFont="1" applyFill="1" applyBorder="1" applyAlignment="1">
      <alignment horizontal="left"/>
    </xf>
    <xf numFmtId="0" fontId="0" fillId="0" borderId="0" xfId="0" applyNumberFormat="1" applyFont="1" applyFill="1" applyBorder="1" applyAlignment="1"/>
    <xf numFmtId="0" fontId="0" fillId="0" borderId="0" xfId="0" applyNumberFormat="1" applyFont="1" applyFill="1" applyBorder="1" applyAlignment="1"/>
    <xf numFmtId="165" fontId="21" fillId="0" borderId="0" xfId="0" applyNumberFormat="1" applyFont="1" applyFill="1" applyBorder="1" applyAlignment="1"/>
    <xf numFmtId="171" fontId="12" fillId="0" borderId="0" xfId="0" applyNumberFormat="1" applyFont="1" applyFill="1" applyBorder="1" applyAlignment="1"/>
    <xf numFmtId="0" fontId="41" fillId="0" borderId="0" xfId="36" applyNumberFormat="1" applyFont="1" applyFill="1"/>
    <xf numFmtId="1" fontId="41" fillId="0" borderId="0" xfId="36" applyNumberFormat="1" applyFont="1" applyFill="1"/>
    <xf numFmtId="0" fontId="43" fillId="0" borderId="0" xfId="36" applyNumberFormat="1" applyFont="1" applyFill="1"/>
    <xf numFmtId="0" fontId="47" fillId="0" borderId="0" xfId="36" applyNumberFormat="1" applyFont="1" applyFill="1"/>
    <xf numFmtId="0" fontId="47" fillId="0" borderId="11" xfId="36" applyNumberFormat="1" applyFont="1" applyFill="1" applyBorder="1"/>
    <xf numFmtId="0" fontId="45" fillId="0" borderId="0" xfId="36" applyNumberFormat="1" applyFont="1" applyFill="1" applyBorder="1" applyAlignment="1">
      <alignment vertical="center"/>
    </xf>
    <xf numFmtId="3" fontId="16" fillId="0" borderId="0" xfId="37" applyNumberFormat="1" applyFont="1" applyFill="1" applyBorder="1" applyAlignment="1">
      <alignment horizontal="right" vertical="top" wrapText="1"/>
    </xf>
    <xf numFmtId="3" fontId="28" fillId="0" borderId="0" xfId="37" applyNumberFormat="1" applyFont="1" applyFill="1" applyBorder="1" applyAlignment="1">
      <alignment horizontal="right" vertical="top" wrapText="1"/>
    </xf>
    <xf numFmtId="3" fontId="16" fillId="4" borderId="1" xfId="37" applyNumberFormat="1" applyFont="1" applyFill="1" applyBorder="1" applyAlignment="1">
      <alignment horizontal="right" vertical="top" wrapText="1"/>
    </xf>
    <xf numFmtId="3" fontId="20" fillId="0" borderId="1" xfId="37" applyNumberFormat="1" applyFont="1" applyFill="1" applyBorder="1" applyAlignment="1">
      <alignment horizontal="right" vertical="top" wrapText="1"/>
    </xf>
    <xf numFmtId="186" fontId="20" fillId="3" borderId="1" xfId="38" applyNumberFormat="1" applyFont="1" applyFill="1" applyBorder="1" applyAlignment="1">
      <alignment horizontal="center" vertical="top" wrapText="1"/>
    </xf>
    <xf numFmtId="186" fontId="20" fillId="3" borderId="1" xfId="39" applyNumberFormat="1" applyFont="1" applyFill="1" applyBorder="1" applyAlignment="1">
      <alignment horizontal="center" vertical="top" wrapText="1"/>
    </xf>
    <xf numFmtId="3" fontId="16" fillId="0" borderId="1" xfId="13" applyNumberFormat="1" applyFont="1" applyFill="1" applyBorder="1" applyAlignment="1">
      <alignment horizontal="right" vertical="top"/>
    </xf>
    <xf numFmtId="3" fontId="20" fillId="0" borderId="1" xfId="13" applyNumberFormat="1" applyFont="1" applyFill="1" applyBorder="1" applyAlignment="1">
      <alignment horizontal="right" vertical="top"/>
    </xf>
    <xf numFmtId="190" fontId="20" fillId="0" borderId="0" xfId="13" applyNumberFormat="1" applyFont="1" applyFill="1" applyBorder="1" applyAlignment="1">
      <alignment horizontal="right" vertical="top"/>
    </xf>
    <xf numFmtId="189" fontId="20" fillId="0" borderId="0" xfId="13" applyNumberFormat="1" applyFont="1" applyFill="1" applyBorder="1" applyAlignment="1">
      <alignment horizontal="right" vertical="top"/>
    </xf>
    <xf numFmtId="188" fontId="16" fillId="0" borderId="0" xfId="13" applyNumberFormat="1" applyFont="1" applyFill="1" applyBorder="1" applyAlignment="1">
      <alignment horizontal="right" vertical="top"/>
    </xf>
    <xf numFmtId="192" fontId="16" fillId="0" borderId="0" xfId="13" applyNumberFormat="1" applyFont="1" applyFill="1" applyBorder="1" applyAlignment="1">
      <alignment horizontal="right" vertical="top"/>
    </xf>
    <xf numFmtId="189" fontId="16" fillId="0" borderId="0" xfId="13" applyNumberFormat="1" applyFont="1" applyFill="1" applyBorder="1" applyAlignment="1">
      <alignment horizontal="right" vertical="top"/>
    </xf>
    <xf numFmtId="3" fontId="16" fillId="0" borderId="1" xfId="13" applyNumberFormat="1" applyFont="1" applyFill="1" applyBorder="1" applyAlignment="1">
      <alignment vertical="top"/>
    </xf>
    <xf numFmtId="3" fontId="20" fillId="0" borderId="1" xfId="13" applyNumberFormat="1" applyFont="1" applyFill="1" applyBorder="1" applyAlignment="1">
      <alignment vertical="top"/>
    </xf>
    <xf numFmtId="3" fontId="16" fillId="0" borderId="0" xfId="13" applyNumberFormat="1" applyFont="1" applyFill="1" applyBorder="1" applyAlignment="1">
      <alignment horizontal="right" vertical="top"/>
    </xf>
    <xf numFmtId="3" fontId="19" fillId="4" borderId="0" xfId="13" applyNumberFormat="1" applyFont="1" applyFill="1" applyBorder="1" applyAlignment="1">
      <alignment vertical="top"/>
    </xf>
    <xf numFmtId="3" fontId="19" fillId="0" borderId="1" xfId="13" applyNumberFormat="1" applyFont="1" applyFill="1" applyBorder="1" applyAlignment="1">
      <alignment vertical="top"/>
    </xf>
    <xf numFmtId="3" fontId="26" fillId="0" borderId="1" xfId="13" applyNumberFormat="1" applyFont="1" applyFill="1" applyBorder="1" applyAlignment="1">
      <alignment vertical="top"/>
    </xf>
    <xf numFmtId="0" fontId="26" fillId="7" borderId="1" xfId="41" applyFont="1" applyFill="1" applyBorder="1" applyAlignment="1">
      <alignment horizontal="center" vertical="center" wrapText="1"/>
    </xf>
    <xf numFmtId="3" fontId="19" fillId="0" borderId="1" xfId="13" applyNumberFormat="1" applyFont="1" applyFill="1" applyBorder="1" applyAlignment="1">
      <alignment horizontal="right" vertical="top"/>
    </xf>
    <xf numFmtId="3" fontId="26" fillId="0" borderId="1" xfId="13" applyNumberFormat="1" applyFont="1" applyFill="1" applyBorder="1" applyAlignment="1">
      <alignment horizontal="right" vertical="top"/>
    </xf>
    <xf numFmtId="17" fontId="20" fillId="7" borderId="1" xfId="45" applyNumberFormat="1" applyFont="1" applyFill="1" applyBorder="1" applyAlignment="1">
      <alignment horizontal="center" vertical="center" wrapText="1"/>
    </xf>
    <xf numFmtId="189" fontId="20" fillId="4" borderId="0" xfId="13" applyNumberFormat="1" applyFont="1" applyFill="1" applyBorder="1" applyAlignment="1">
      <alignment horizontal="right" vertical="top"/>
    </xf>
    <xf numFmtId="3" fontId="44" fillId="4" borderId="1" xfId="46" applyNumberFormat="1" applyFont="1" applyFill="1" applyBorder="1" applyAlignment="1">
      <alignment horizontal="right" vertical="top"/>
    </xf>
    <xf numFmtId="3" fontId="44" fillId="4" borderId="1" xfId="46" applyNumberFormat="1" applyFont="1" applyFill="1" applyBorder="1" applyAlignment="1">
      <alignment horizontal="left" vertical="top"/>
    </xf>
    <xf numFmtId="0" fontId="41" fillId="0" borderId="66" xfId="0" applyNumberFormat="1" applyFont="1" applyFill="1" applyBorder="1" applyAlignment="1">
      <alignment horizontal="center" vertical="top"/>
    </xf>
    <xf numFmtId="2" fontId="53" fillId="0" borderId="66" xfId="0" applyNumberFormat="1" applyFont="1" applyBorder="1" applyAlignment="1">
      <alignment vertical="top"/>
    </xf>
    <xf numFmtId="3" fontId="41" fillId="0" borderId="66" xfId="0" applyNumberFormat="1" applyFont="1" applyFill="1" applyBorder="1" applyAlignment="1">
      <alignment horizontal="right" vertical="top"/>
    </xf>
    <xf numFmtId="4" fontId="41" fillId="0" borderId="66" xfId="0" applyNumberFormat="1" applyFont="1" applyFill="1" applyBorder="1" applyAlignment="1">
      <alignment horizontal="center" vertical="top"/>
    </xf>
    <xf numFmtId="4" fontId="41" fillId="0" borderId="66" xfId="0" applyNumberFormat="1" applyFont="1" applyFill="1" applyBorder="1" applyAlignment="1">
      <alignment horizontal="right" vertical="top"/>
    </xf>
    <xf numFmtId="196" fontId="41" fillId="0" borderId="66" xfId="0" applyNumberFormat="1" applyFont="1" applyFill="1" applyBorder="1" applyAlignment="1">
      <alignment horizontal="right" vertical="top"/>
    </xf>
    <xf numFmtId="2" fontId="41" fillId="0" borderId="66" xfId="0" applyNumberFormat="1" applyFont="1" applyFill="1" applyBorder="1" applyAlignment="1">
      <alignment horizontal="right" vertical="top"/>
    </xf>
    <xf numFmtId="165" fontId="21" fillId="0" borderId="7" xfId="0" applyNumberFormat="1" applyFont="1" applyFill="1" applyBorder="1" applyAlignment="1">
      <alignment horizontal="right"/>
    </xf>
    <xf numFmtId="174" fontId="21" fillId="0" borderId="7" xfId="0" applyNumberFormat="1" applyFont="1" applyFill="1" applyBorder="1" applyAlignment="1">
      <alignment horizontal="right"/>
    </xf>
    <xf numFmtId="4" fontId="12" fillId="0" borderId="0" xfId="0" applyNumberFormat="1" applyFont="1" applyFill="1" applyBorder="1" applyAlignment="1"/>
    <xf numFmtId="49" fontId="11" fillId="0" borderId="0" xfId="0" applyNumberFormat="1" applyFont="1" applyFill="1" applyAlignment="1">
      <alignment horizontal="left" vertical="top"/>
    </xf>
    <xf numFmtId="49" fontId="11" fillId="0" borderId="20" xfId="0" applyNumberFormat="1" applyFont="1" applyFill="1" applyBorder="1" applyAlignment="1">
      <alignment horizontal="center" vertical="top" wrapText="1"/>
    </xf>
    <xf numFmtId="0" fontId="11" fillId="0" borderId="1" xfId="0" applyFont="1" applyFill="1" applyBorder="1" applyAlignment="1">
      <alignment vertical="top"/>
    </xf>
    <xf numFmtId="1" fontId="11" fillId="0" borderId="1" xfId="0" applyNumberFormat="1" applyFont="1" applyFill="1" applyBorder="1" applyAlignment="1">
      <alignment vertical="top"/>
    </xf>
    <xf numFmtId="165" fontId="11" fillId="0" borderId="1" xfId="0" applyNumberFormat="1" applyFont="1" applyFill="1" applyBorder="1" applyAlignment="1">
      <alignment vertical="top"/>
    </xf>
    <xf numFmtId="165" fontId="13" fillId="0" borderId="0" xfId="0" applyNumberFormat="1" applyFont="1" applyFill="1" applyAlignment="1">
      <alignment vertical="top"/>
    </xf>
    <xf numFmtId="168" fontId="13" fillId="0" borderId="1" xfId="0" applyNumberFormat="1" applyFont="1" applyFill="1" applyBorder="1" applyAlignment="1">
      <alignment horizontal="right" vertical="top"/>
    </xf>
    <xf numFmtId="49" fontId="13" fillId="0" borderId="0" xfId="0" applyNumberFormat="1" applyFont="1" applyFill="1" applyBorder="1" applyAlignment="1">
      <alignment horizontal="left" vertical="top" wrapText="1"/>
    </xf>
    <xf numFmtId="49" fontId="11" fillId="0" borderId="0" xfId="0" applyNumberFormat="1" applyFont="1" applyFill="1" applyAlignment="1">
      <alignment vertical="top" wrapText="1"/>
    </xf>
    <xf numFmtId="49" fontId="11" fillId="0" borderId="0" xfId="0" applyNumberFormat="1" applyFont="1" applyFill="1" applyBorder="1" applyAlignment="1">
      <alignment horizontal="left" vertical="top" wrapText="1"/>
    </xf>
    <xf numFmtId="200" fontId="12" fillId="0" borderId="0" xfId="0" applyNumberFormat="1" applyFont="1" applyFill="1" applyBorder="1" applyAlignment="1">
      <alignment vertical="top"/>
    </xf>
    <xf numFmtId="0" fontId="80" fillId="2" borderId="0" xfId="0" applyFont="1" applyFill="1" applyAlignment="1">
      <alignment vertical="center"/>
    </xf>
    <xf numFmtId="185" fontId="37" fillId="0" borderId="65" xfId="1" applyNumberFormat="1" applyFont="1" applyFill="1" applyBorder="1" applyAlignment="1">
      <alignment horizontal="right" vertical="top" wrapText="1"/>
    </xf>
    <xf numFmtId="49" fontId="11" fillId="0" borderId="64" xfId="0" applyNumberFormat="1" applyFont="1" applyFill="1" applyBorder="1" applyAlignment="1">
      <alignment horizontal="left" vertical="top"/>
    </xf>
    <xf numFmtId="49" fontId="11" fillId="2" borderId="0" xfId="0" applyNumberFormat="1" applyFont="1" applyFill="1" applyBorder="1" applyAlignment="1">
      <alignment horizontal="left"/>
    </xf>
    <xf numFmtId="0" fontId="0" fillId="0" borderId="0" xfId="0" applyNumberFormat="1" applyFont="1" applyFill="1" applyBorder="1" applyAlignment="1"/>
    <xf numFmtId="0" fontId="45" fillId="4" borderId="19" xfId="0" applyNumberFormat="1" applyFont="1" applyFill="1" applyBorder="1" applyAlignment="1">
      <alignment horizontal="left" vertical="top"/>
    </xf>
    <xf numFmtId="0" fontId="42" fillId="0" borderId="0" xfId="0" applyFont="1" applyFill="1" applyAlignment="1">
      <alignment horizontal="left"/>
    </xf>
    <xf numFmtId="0" fontId="45" fillId="4" borderId="19" xfId="0" applyNumberFormat="1" applyFont="1" applyFill="1" applyBorder="1" applyAlignment="1">
      <alignment vertical="center"/>
    </xf>
    <xf numFmtId="183" fontId="44" fillId="4" borderId="1" xfId="0" applyNumberFormat="1" applyFont="1" applyFill="1" applyBorder="1" applyAlignment="1">
      <alignment horizontal="left" vertical="top"/>
    </xf>
    <xf numFmtId="3" fontId="44" fillId="4" borderId="1" xfId="5" applyNumberFormat="1" applyFont="1" applyFill="1" applyBorder="1" applyAlignment="1">
      <alignment horizontal="right" vertical="top"/>
    </xf>
    <xf numFmtId="3" fontId="44" fillId="4" borderId="1" xfId="0" applyNumberFormat="1" applyFont="1" applyFill="1" applyBorder="1" applyAlignment="1">
      <alignment horizontal="right" vertical="top"/>
    </xf>
    <xf numFmtId="183" fontId="44" fillId="7" borderId="1" xfId="0" applyNumberFormat="1" applyFont="1" applyFill="1" applyBorder="1" applyAlignment="1">
      <alignment horizontal="left" vertical="top"/>
    </xf>
    <xf numFmtId="4" fontId="44" fillId="4" borderId="1" xfId="0" applyNumberFormat="1" applyFont="1" applyFill="1" applyBorder="1" applyAlignment="1">
      <alignment horizontal="right" vertical="top"/>
    </xf>
    <xf numFmtId="183" fontId="60" fillId="7" borderId="1" xfId="0" applyNumberFormat="1" applyFont="1" applyFill="1" applyBorder="1" applyAlignment="1">
      <alignment horizontal="left" vertical="top"/>
    </xf>
    <xf numFmtId="3" fontId="60" fillId="7" borderId="1" xfId="0" applyNumberFormat="1" applyFont="1" applyFill="1" applyBorder="1" applyAlignment="1">
      <alignment horizontal="right" vertical="top"/>
    </xf>
    <xf numFmtId="0" fontId="44" fillId="7" borderId="1" xfId="0" applyFont="1" applyFill="1" applyBorder="1" applyAlignment="1">
      <alignment horizontal="left" vertical="top"/>
    </xf>
    <xf numFmtId="3" fontId="44" fillId="7" borderId="1" xfId="0" applyNumberFormat="1" applyFont="1" applyFill="1" applyBorder="1" applyAlignment="1">
      <alignment horizontal="right" vertical="top"/>
    </xf>
    <xf numFmtId="0" fontId="44" fillId="4" borderId="1" xfId="0" applyFont="1" applyFill="1" applyBorder="1" applyAlignment="1">
      <alignment horizontal="left" vertical="top"/>
    </xf>
    <xf numFmtId="0" fontId="42" fillId="0" borderId="0" xfId="0" applyFont="1"/>
    <xf numFmtId="0" fontId="41" fillId="0" borderId="0" xfId="0" applyFont="1" applyFill="1" applyBorder="1"/>
    <xf numFmtId="183" fontId="44" fillId="4" borderId="0" xfId="0" applyNumberFormat="1" applyFont="1" applyFill="1" applyBorder="1" applyAlignment="1">
      <alignment horizontal="right" vertical="top"/>
    </xf>
    <xf numFmtId="0" fontId="42" fillId="0" borderId="0" xfId="0" applyFont="1" applyFill="1"/>
    <xf numFmtId="0" fontId="41" fillId="4" borderId="0" xfId="0" applyFont="1" applyFill="1" applyAlignment="1">
      <alignment horizontal="left"/>
    </xf>
    <xf numFmtId="17" fontId="41" fillId="4" borderId="0" xfId="0" applyNumberFormat="1" applyFont="1" applyFill="1" applyBorder="1" applyAlignment="1">
      <alignment horizontal="left" vertical="top"/>
    </xf>
    <xf numFmtId="49" fontId="11" fillId="2" borderId="0" xfId="0" applyNumberFormat="1" applyFont="1" applyFill="1" applyAlignment="1">
      <alignment horizontal="left"/>
    </xf>
    <xf numFmtId="49" fontId="11" fillId="2" borderId="0" xfId="0" applyNumberFormat="1" applyFont="1" applyFill="1" applyAlignment="1">
      <alignment horizontal="left" wrapText="1"/>
    </xf>
    <xf numFmtId="0" fontId="11" fillId="2" borderId="67" xfId="0" applyFont="1" applyFill="1" applyBorder="1" applyAlignment="1">
      <alignment horizontal="center" vertical="top" wrapText="1"/>
    </xf>
    <xf numFmtId="49" fontId="11" fillId="2" borderId="67" xfId="0" applyNumberFormat="1" applyFont="1" applyFill="1" applyBorder="1" applyAlignment="1">
      <alignment horizontal="center" vertical="top" wrapText="1"/>
    </xf>
    <xf numFmtId="0" fontId="39" fillId="0" borderId="8" xfId="16" applyFont="1" applyFill="1" applyBorder="1" applyAlignment="1">
      <alignment vertical="top" wrapText="1"/>
    </xf>
    <xf numFmtId="0" fontId="0" fillId="0" borderId="0" xfId="0" applyBorder="1" applyAlignment="1">
      <alignment vertical="top"/>
    </xf>
    <xf numFmtId="190" fontId="37" fillId="0" borderId="11" xfId="28" applyNumberFormat="1" applyFont="1" applyFill="1" applyBorder="1" applyAlignment="1">
      <alignment horizontal="right" vertical="top"/>
    </xf>
    <xf numFmtId="2" fontId="37" fillId="0" borderId="11" xfId="28" applyNumberFormat="1" applyFont="1" applyFill="1" applyBorder="1" applyAlignment="1">
      <alignment horizontal="right" vertical="top"/>
    </xf>
    <xf numFmtId="189" fontId="37" fillId="0" borderId="11" xfId="28" applyNumberFormat="1" applyFont="1" applyFill="1" applyBorder="1" applyAlignment="1">
      <alignment horizontal="right" vertical="top"/>
    </xf>
    <xf numFmtId="185" fontId="37" fillId="0" borderId="10" xfId="1" applyNumberFormat="1" applyFont="1" applyFill="1" applyBorder="1" applyAlignment="1">
      <alignment horizontal="right" vertical="top" wrapText="1"/>
    </xf>
    <xf numFmtId="191" fontId="37" fillId="0" borderId="14" xfId="13" applyNumberFormat="1" applyFont="1" applyFill="1" applyBorder="1" applyAlignment="1">
      <alignment horizontal="right" vertical="top" wrapText="1"/>
    </xf>
    <xf numFmtId="0" fontId="12" fillId="0" borderId="0" xfId="0" applyNumberFormat="1" applyFont="1" applyFill="1" applyBorder="1" applyAlignment="1">
      <alignment vertical="top" wrapText="1"/>
    </xf>
    <xf numFmtId="0" fontId="13" fillId="2" borderId="0" xfId="0" applyFont="1" applyFill="1" applyAlignment="1">
      <alignment vertical="top" wrapText="1"/>
    </xf>
    <xf numFmtId="178" fontId="11" fillId="2" borderId="0" xfId="0" applyNumberFormat="1" applyFont="1" applyFill="1" applyAlignment="1">
      <alignment vertical="center"/>
    </xf>
    <xf numFmtId="17" fontId="81" fillId="0" borderId="1" xfId="0" applyNumberFormat="1" applyFont="1" applyFill="1" applyBorder="1" applyAlignment="1">
      <alignment horizontal="center" vertical="center" wrapText="1"/>
    </xf>
    <xf numFmtId="171" fontId="13" fillId="2" borderId="12" xfId="0" applyNumberFormat="1" applyFont="1" applyFill="1" applyBorder="1" applyAlignment="1">
      <alignment horizontal="right"/>
    </xf>
    <xf numFmtId="172" fontId="11" fillId="0" borderId="5" xfId="0" applyNumberFormat="1" applyFont="1" applyFill="1" applyBorder="1" applyAlignment="1">
      <alignment horizontal="right"/>
    </xf>
    <xf numFmtId="0" fontId="45" fillId="0" borderId="19" xfId="0" applyNumberFormat="1" applyFont="1" applyFill="1" applyBorder="1" applyAlignment="1">
      <alignment vertical="center"/>
    </xf>
    <xf numFmtId="0" fontId="78" fillId="0" borderId="19" xfId="0" applyNumberFormat="1" applyFont="1" applyFill="1" applyBorder="1" applyAlignment="1">
      <alignment horizontal="center" vertical="center"/>
    </xf>
    <xf numFmtId="183" fontId="60" fillId="4" borderId="1" xfId="0" quotePrefix="1" applyNumberFormat="1" applyFont="1" applyFill="1" applyBorder="1" applyAlignment="1">
      <alignment horizontal="center" vertical="top"/>
    </xf>
    <xf numFmtId="185" fontId="75" fillId="4" borderId="1" xfId="5" applyNumberFormat="1" applyFont="1" applyFill="1" applyBorder="1" applyAlignment="1">
      <alignment horizontal="right" vertical="top"/>
    </xf>
    <xf numFmtId="3" fontId="60" fillId="7" borderId="1" xfId="5" applyNumberFormat="1" applyFont="1" applyFill="1" applyBorder="1" applyAlignment="1">
      <alignment horizontal="left" vertical="top"/>
    </xf>
    <xf numFmtId="185" fontId="74" fillId="7" borderId="1" xfId="5" applyNumberFormat="1" applyFont="1" applyFill="1" applyBorder="1" applyAlignment="1">
      <alignment horizontal="right" vertical="top"/>
    </xf>
    <xf numFmtId="3" fontId="60" fillId="4" borderId="1" xfId="5" quotePrefix="1" applyNumberFormat="1" applyFont="1" applyFill="1" applyBorder="1" applyAlignment="1">
      <alignment horizontal="center" vertical="top"/>
    </xf>
    <xf numFmtId="183" fontId="75" fillId="4" borderId="1" xfId="0" applyNumberFormat="1" applyFont="1" applyFill="1" applyBorder="1" applyAlignment="1">
      <alignment horizontal="left" vertical="top"/>
    </xf>
    <xf numFmtId="3" fontId="60" fillId="7" borderId="1" xfId="5" applyNumberFormat="1" applyFont="1" applyFill="1" applyBorder="1" applyAlignment="1">
      <alignment horizontal="center" vertical="top"/>
    </xf>
    <xf numFmtId="3" fontId="60" fillId="7" borderId="1" xfId="5" applyNumberFormat="1" applyFont="1" applyFill="1" applyBorder="1" applyAlignment="1">
      <alignment horizontal="right" vertical="top"/>
    </xf>
    <xf numFmtId="184" fontId="16" fillId="7" borderId="1" xfId="0" applyNumberFormat="1" applyFont="1" applyFill="1" applyBorder="1" applyAlignment="1">
      <alignment horizontal="center" vertical="center" wrapText="1"/>
    </xf>
    <xf numFmtId="184" fontId="73" fillId="7" borderId="1" xfId="0" applyNumberFormat="1" applyFont="1" applyFill="1" applyBorder="1" applyAlignment="1">
      <alignment horizontal="center" vertical="center" wrapText="1"/>
    </xf>
    <xf numFmtId="185" fontId="72" fillId="7" borderId="1" xfId="5" applyNumberFormat="1" applyFont="1" applyFill="1" applyBorder="1" applyAlignment="1">
      <alignment horizontal="right" vertical="top"/>
    </xf>
    <xf numFmtId="3" fontId="61" fillId="7" borderId="1" xfId="5" applyNumberFormat="1" applyFont="1" applyFill="1" applyBorder="1" applyAlignment="1">
      <alignment horizontal="right" vertical="top"/>
    </xf>
    <xf numFmtId="185" fontId="28" fillId="4" borderId="1" xfId="5" applyNumberFormat="1" applyFont="1" applyFill="1" applyBorder="1" applyAlignment="1">
      <alignment horizontal="right" vertical="top"/>
    </xf>
    <xf numFmtId="183" fontId="16" fillId="0" borderId="1" xfId="0" applyNumberFormat="1" applyFont="1" applyFill="1" applyBorder="1" applyAlignment="1">
      <alignment horizontal="left" vertical="top" wrapText="1"/>
    </xf>
    <xf numFmtId="185" fontId="28" fillId="4" borderId="1" xfId="5" applyNumberFormat="1" applyFont="1" applyFill="1" applyBorder="1" applyAlignment="1">
      <alignment horizontal="right" vertical="center"/>
    </xf>
    <xf numFmtId="185" fontId="55" fillId="4" borderId="1" xfId="5" applyNumberFormat="1" applyFont="1" applyFill="1" applyBorder="1" applyAlignment="1">
      <alignment horizontal="right" vertical="center"/>
    </xf>
    <xf numFmtId="0" fontId="20" fillId="0" borderId="0" xfId="0" applyFont="1" applyFill="1" applyBorder="1" applyAlignment="1">
      <alignment horizontal="center" vertical="top" wrapText="1"/>
    </xf>
    <xf numFmtId="0" fontId="71" fillId="0" borderId="0" xfId="0" applyFont="1" applyFill="1" applyBorder="1" applyAlignment="1">
      <alignment horizontal="center" vertical="top" wrapText="1"/>
    </xf>
    <xf numFmtId="0" fontId="42" fillId="0" borderId="0" xfId="0" applyFont="1" applyBorder="1"/>
    <xf numFmtId="0" fontId="43" fillId="0" borderId="0" xfId="0" applyFont="1" applyFill="1" applyBorder="1" applyAlignment="1">
      <alignment horizontal="left"/>
    </xf>
    <xf numFmtId="0" fontId="41" fillId="0" borderId="0" xfId="0" applyFont="1" applyFill="1" applyBorder="1" applyAlignment="1">
      <alignment horizontal="left"/>
    </xf>
    <xf numFmtId="0" fontId="70" fillId="0" borderId="0" xfId="0" applyFont="1" applyFill="1" applyBorder="1" applyAlignment="1">
      <alignment horizontal="center"/>
    </xf>
    <xf numFmtId="0" fontId="47" fillId="0" borderId="0" xfId="0" applyFont="1" applyBorder="1"/>
    <xf numFmtId="0" fontId="69" fillId="0" borderId="0" xfId="0" applyFont="1" applyBorder="1" applyAlignment="1">
      <alignment horizontal="center"/>
    </xf>
    <xf numFmtId="0" fontId="69" fillId="0" borderId="0" xfId="0" applyFont="1" applyAlignment="1">
      <alignment horizontal="center"/>
    </xf>
    <xf numFmtId="0" fontId="42" fillId="4" borderId="0" xfId="0" applyFont="1" applyFill="1"/>
    <xf numFmtId="0" fontId="45" fillId="4" borderId="19" xfId="0" applyNumberFormat="1" applyFont="1" applyFill="1" applyBorder="1" applyAlignment="1">
      <alignment horizontal="right" vertical="center"/>
    </xf>
    <xf numFmtId="17" fontId="79" fillId="7" borderId="1" xfId="45" applyNumberFormat="1" applyFont="1" applyFill="1" applyBorder="1" applyAlignment="1">
      <alignment horizontal="center" vertical="center" wrapText="1"/>
    </xf>
    <xf numFmtId="17" fontId="43" fillId="7" borderId="1" xfId="45" applyNumberFormat="1" applyFont="1" applyFill="1" applyBorder="1" applyAlignment="1">
      <alignment horizontal="center" vertical="center" wrapText="1"/>
    </xf>
    <xf numFmtId="0" fontId="42" fillId="7" borderId="0" xfId="0" applyFont="1" applyFill="1"/>
    <xf numFmtId="0" fontId="42" fillId="0" borderId="0" xfId="0" applyFont="1" applyFill="1" applyAlignment="1">
      <alignment horizontal="right"/>
    </xf>
    <xf numFmtId="0" fontId="42" fillId="6" borderId="0" xfId="0" applyFont="1" applyFill="1"/>
    <xf numFmtId="49" fontId="11" fillId="2" borderId="1" xfId="0" applyNumberFormat="1" applyFont="1" applyFill="1" applyBorder="1" applyAlignment="1">
      <alignment horizontal="center" vertical="center" wrapText="1"/>
    </xf>
    <xf numFmtId="201" fontId="12" fillId="0" borderId="0" xfId="0" applyNumberFormat="1" applyFont="1" applyFill="1" applyBorder="1" applyAlignment="1"/>
    <xf numFmtId="202" fontId="12" fillId="0" borderId="0" xfId="0" applyNumberFormat="1" applyFont="1" applyFill="1" applyBorder="1" applyAlignment="1"/>
    <xf numFmtId="43" fontId="9" fillId="0" borderId="0" xfId="0" applyNumberFormat="1" applyFont="1" applyFill="1" applyBorder="1" applyAlignment="1">
      <alignment vertical="top"/>
    </xf>
    <xf numFmtId="0" fontId="11" fillId="2" borderId="1" xfId="0" applyFont="1" applyFill="1" applyBorder="1" applyAlignment="1">
      <alignment vertical="center"/>
    </xf>
    <xf numFmtId="0" fontId="21" fillId="0" borderId="1" xfId="0" applyFont="1" applyFill="1" applyBorder="1" applyAlignment="1">
      <alignment horizontal="center" wrapText="1"/>
    </xf>
    <xf numFmtId="0" fontId="12" fillId="0" borderId="1" xfId="0" applyNumberFormat="1" applyFont="1" applyFill="1" applyBorder="1" applyAlignment="1">
      <alignment horizontal="center" vertical="top"/>
    </xf>
    <xf numFmtId="0" fontId="12" fillId="0" borderId="0" xfId="0" applyNumberFormat="1" applyFont="1" applyFill="1" applyBorder="1" applyAlignment="1">
      <alignment horizontal="center" vertical="top"/>
    </xf>
    <xf numFmtId="0" fontId="12" fillId="0" borderId="0" xfId="0" applyFont="1" applyBorder="1" applyAlignment="1">
      <alignment horizontal="left" vertical="center"/>
    </xf>
    <xf numFmtId="195" fontId="12" fillId="0" borderId="0" xfId="0" applyNumberFormat="1" applyFont="1" applyBorder="1" applyAlignment="1">
      <alignment horizontal="center" vertical="center"/>
    </xf>
    <xf numFmtId="0" fontId="12" fillId="0" borderId="0" xfId="0" applyFont="1" applyBorder="1" applyAlignment="1">
      <alignment horizontal="center"/>
    </xf>
    <xf numFmtId="0" fontId="12" fillId="0" borderId="0" xfId="0" applyFont="1" applyBorder="1" applyAlignment="1">
      <alignment horizontal="center" vertical="center"/>
    </xf>
    <xf numFmtId="1" fontId="12" fillId="0" borderId="0" xfId="0" applyNumberFormat="1" applyFont="1" applyFill="1" applyBorder="1" applyAlignment="1">
      <alignment vertical="top"/>
    </xf>
    <xf numFmtId="3" fontId="12" fillId="0" borderId="0" xfId="0" applyNumberFormat="1" applyFont="1" applyFill="1" applyBorder="1" applyAlignment="1">
      <alignment vertical="top"/>
    </xf>
    <xf numFmtId="49" fontId="11" fillId="2" borderId="68"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0" fillId="0" borderId="1" xfId="0" applyBorder="1"/>
    <xf numFmtId="3" fontId="0" fillId="0" borderId="1" xfId="0" applyNumberFormat="1" applyBorder="1"/>
    <xf numFmtId="3" fontId="44" fillId="0" borderId="0" xfId="0" applyNumberFormat="1" applyFont="1" applyFill="1" applyBorder="1" applyAlignment="1">
      <alignment horizontal="right" vertical="center"/>
    </xf>
    <xf numFmtId="171" fontId="13" fillId="2" borderId="0" xfId="0" applyNumberFormat="1" applyFont="1" applyFill="1" applyAlignment="1">
      <alignment vertical="center"/>
    </xf>
    <xf numFmtId="0" fontId="79" fillId="0" borderId="0" xfId="0" applyFont="1" applyFill="1" applyBorder="1" applyAlignment="1">
      <alignment horizontal="left" vertical="center"/>
    </xf>
    <xf numFmtId="0" fontId="79" fillId="0" borderId="0" xfId="0" applyFont="1" applyFill="1" applyBorder="1" applyAlignment="1">
      <alignment vertical="center"/>
    </xf>
    <xf numFmtId="0" fontId="54" fillId="0" borderId="0" xfId="0" applyFont="1" applyFill="1" applyAlignment="1">
      <alignment vertical="center"/>
    </xf>
    <xf numFmtId="17" fontId="66" fillId="7" borderId="1" xfId="45" applyNumberFormat="1" applyFont="1" applyFill="1" applyBorder="1" applyAlignment="1">
      <alignment horizontal="center" vertical="center" wrapText="1"/>
    </xf>
    <xf numFmtId="183" fontId="83" fillId="4" borderId="1" xfId="0" applyNumberFormat="1" applyFont="1" applyFill="1" applyBorder="1" applyAlignment="1">
      <alignment horizontal="left" vertical="center"/>
    </xf>
    <xf numFmtId="3" fontId="83" fillId="4" borderId="1" xfId="5" applyNumberFormat="1" applyFont="1" applyFill="1" applyBorder="1" applyAlignment="1">
      <alignment vertical="center"/>
    </xf>
    <xf numFmtId="3" fontId="83" fillId="4" borderId="1" xfId="5" quotePrefix="1" applyNumberFormat="1" applyFont="1" applyFill="1" applyBorder="1" applyAlignment="1">
      <alignment horizontal="center" vertical="center"/>
    </xf>
    <xf numFmtId="3" fontId="83" fillId="4" borderId="1" xfId="5" applyNumberFormat="1" applyFont="1" applyFill="1" applyBorder="1" applyAlignment="1">
      <alignment horizontal="right" vertical="center"/>
    </xf>
    <xf numFmtId="183" fontId="83" fillId="4" borderId="1" xfId="0" applyNumberFormat="1" applyFont="1" applyFill="1" applyBorder="1" applyAlignment="1">
      <alignment vertical="center"/>
    </xf>
    <xf numFmtId="3" fontId="84" fillId="7" borderId="1" xfId="5" applyNumberFormat="1" applyFont="1" applyFill="1" applyBorder="1" applyAlignment="1">
      <alignment vertical="center"/>
    </xf>
    <xf numFmtId="3" fontId="84" fillId="7" borderId="1" xfId="5" applyNumberFormat="1" applyFont="1" applyFill="1" applyBorder="1" applyAlignment="1">
      <alignment horizontal="right" vertical="center"/>
    </xf>
    <xf numFmtId="0" fontId="79" fillId="0" borderId="0" xfId="0" applyFont="1" applyFill="1" applyAlignment="1">
      <alignment vertical="center"/>
    </xf>
    <xf numFmtId="4" fontId="84" fillId="7" borderId="1" xfId="5" applyNumberFormat="1" applyFont="1" applyFill="1" applyBorder="1" applyAlignment="1">
      <alignment horizontal="right" vertical="center"/>
    </xf>
    <xf numFmtId="177" fontId="84" fillId="7" borderId="1" xfId="5" applyNumberFormat="1" applyFont="1" applyFill="1" applyBorder="1" applyAlignment="1">
      <alignment horizontal="right" vertical="center"/>
    </xf>
    <xf numFmtId="177" fontId="84" fillId="7" borderId="1" xfId="5" applyNumberFormat="1" applyFont="1" applyFill="1" applyBorder="1" applyAlignment="1">
      <alignment horizontal="center" vertical="center"/>
    </xf>
    <xf numFmtId="3" fontId="84" fillId="7" borderId="1" xfId="5" applyNumberFormat="1" applyFont="1" applyFill="1" applyBorder="1" applyAlignment="1">
      <alignment horizontal="center" vertical="center" wrapText="1"/>
    </xf>
    <xf numFmtId="3" fontId="84" fillId="7" borderId="1" xfId="5" applyNumberFormat="1" applyFont="1" applyFill="1" applyBorder="1" applyAlignment="1">
      <alignment horizontal="center" vertical="center"/>
    </xf>
    <xf numFmtId="0" fontId="54" fillId="0" borderId="0" xfId="0" applyFont="1" applyFill="1" applyBorder="1" applyAlignment="1">
      <alignment vertical="center"/>
    </xf>
    <xf numFmtId="170" fontId="12" fillId="0" borderId="69" xfId="0" applyNumberFormat="1" applyFont="1" applyFill="1" applyBorder="1" applyAlignment="1"/>
    <xf numFmtId="192" fontId="37" fillId="0" borderId="65" xfId="13" applyNumberFormat="1" applyFont="1" applyFill="1" applyBorder="1" applyAlignment="1">
      <alignment horizontal="right" vertical="top" wrapText="1"/>
    </xf>
    <xf numFmtId="190" fontId="37" fillId="0" borderId="65" xfId="28" applyNumberFormat="1" applyFont="1" applyFill="1" applyBorder="1" applyAlignment="1">
      <alignment horizontal="right" vertical="top"/>
    </xf>
    <xf numFmtId="2" fontId="37" fillId="0" borderId="14" xfId="28" applyNumberFormat="1" applyFont="1" applyFill="1" applyBorder="1" applyAlignment="1">
      <alignment horizontal="right" vertical="top"/>
    </xf>
    <xf numFmtId="166" fontId="37" fillId="0" borderId="65" xfId="28" applyNumberFormat="1" applyFont="1" applyFill="1" applyBorder="1" applyAlignment="1">
      <alignment horizontal="right" vertical="top" wrapText="1"/>
    </xf>
    <xf numFmtId="182" fontId="35" fillId="0" borderId="69" xfId="33" applyNumberFormat="1" applyFont="1" applyBorder="1" applyAlignment="1">
      <alignment horizontal="center" vertical="top" wrapText="1"/>
    </xf>
    <xf numFmtId="0" fontId="49" fillId="0" borderId="49" xfId="0" applyFont="1" applyBorder="1" applyAlignment="1">
      <alignment vertical="top" wrapText="1"/>
    </xf>
    <xf numFmtId="49" fontId="11" fillId="2" borderId="0" xfId="0" applyNumberFormat="1" applyFont="1" applyFill="1" applyAlignment="1">
      <alignment horizontal="left"/>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11" fillId="2" borderId="7" xfId="0" applyFont="1" applyFill="1" applyBorder="1" applyAlignment="1">
      <alignment horizontal="center" vertical="top" wrapText="1"/>
    </xf>
    <xf numFmtId="49" fontId="11" fillId="2" borderId="0" xfId="0" applyNumberFormat="1" applyFont="1" applyFill="1" applyAlignment="1">
      <alignment horizontal="left" wrapText="1"/>
    </xf>
    <xf numFmtId="195" fontId="12" fillId="0" borderId="1" xfId="0" applyNumberFormat="1" applyFont="1" applyBorder="1" applyAlignment="1">
      <alignment horizontal="center" vertical="center"/>
    </xf>
    <xf numFmtId="3" fontId="12" fillId="0" borderId="1"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Border="1" applyAlignment="1">
      <alignment horizontal="center"/>
    </xf>
    <xf numFmtId="3" fontId="12" fillId="0" borderId="1" xfId="0" applyNumberFormat="1" applyFont="1" applyBorder="1" applyAlignment="1">
      <alignment horizontal="center"/>
    </xf>
    <xf numFmtId="0" fontId="12" fillId="0" borderId="1" xfId="0" applyFont="1" applyBorder="1" applyAlignment="1">
      <alignment horizontal="center" vertical="center" wrapText="1"/>
    </xf>
    <xf numFmtId="1" fontId="12" fillId="0" borderId="1" xfId="0" applyNumberFormat="1" applyFont="1" applyFill="1" applyBorder="1" applyAlignment="1">
      <alignment horizontal="center" vertical="top"/>
    </xf>
    <xf numFmtId="3" fontId="12" fillId="0" borderId="1" xfId="0" applyNumberFormat="1" applyFont="1" applyFill="1" applyBorder="1" applyAlignment="1">
      <alignment horizontal="center" vertical="top"/>
    </xf>
    <xf numFmtId="166" fontId="37" fillId="0" borderId="69" xfId="28" applyNumberFormat="1" applyFont="1" applyFill="1" applyBorder="1" applyAlignment="1">
      <alignment horizontal="right" vertical="top" wrapText="1"/>
    </xf>
    <xf numFmtId="189" fontId="37" fillId="0" borderId="13" xfId="13" applyNumberFormat="1" applyFont="1" applyFill="1" applyBorder="1" applyAlignment="1">
      <alignment horizontal="right" vertical="top" wrapText="1"/>
    </xf>
    <xf numFmtId="190" fontId="37" fillId="0" borderId="69" xfId="28" applyNumberFormat="1" applyFont="1" applyFill="1" applyBorder="1" applyAlignment="1">
      <alignment horizontal="right" vertical="top"/>
    </xf>
    <xf numFmtId="190" fontId="37" fillId="0" borderId="12" xfId="28" applyNumberFormat="1" applyFont="1" applyFill="1" applyBorder="1" applyAlignment="1">
      <alignment horizontal="right" vertical="top"/>
    </xf>
    <xf numFmtId="2" fontId="37" fillId="0" borderId="13" xfId="28" applyNumberFormat="1" applyFont="1" applyFill="1" applyBorder="1" applyAlignment="1">
      <alignment horizontal="right" vertical="top"/>
    </xf>
    <xf numFmtId="165" fontId="12" fillId="0" borderId="69" xfId="0" applyNumberFormat="1" applyFont="1" applyFill="1" applyBorder="1" applyAlignment="1"/>
    <xf numFmtId="185" fontId="37" fillId="0" borderId="69" xfId="1" applyNumberFormat="1" applyFont="1" applyFill="1" applyBorder="1" applyAlignment="1">
      <alignment horizontal="right" vertical="top" wrapText="1"/>
    </xf>
    <xf numFmtId="203" fontId="37" fillId="0" borderId="12" xfId="1" applyNumberFormat="1" applyFont="1" applyFill="1" applyBorder="1" applyAlignment="1">
      <alignment horizontal="right" vertical="top" wrapText="1"/>
    </xf>
    <xf numFmtId="203" fontId="37" fillId="0" borderId="13" xfId="1" applyNumberFormat="1" applyFont="1" applyFill="1" applyBorder="1" applyAlignment="1">
      <alignment horizontal="right" vertical="top" wrapText="1"/>
    </xf>
    <xf numFmtId="0" fontId="37" fillId="0" borderId="12" xfId="0" applyFont="1" applyBorder="1" applyAlignment="1">
      <alignment horizontal="right" vertical="top" wrapText="1"/>
    </xf>
    <xf numFmtId="0" fontId="37" fillId="0" borderId="13" xfId="0" applyFont="1" applyBorder="1" applyAlignment="1">
      <alignment horizontal="right" vertical="top" wrapText="1"/>
    </xf>
    <xf numFmtId="192" fontId="37" fillId="0" borderId="69" xfId="13" applyNumberFormat="1" applyFont="1" applyFill="1" applyBorder="1" applyAlignment="1">
      <alignment horizontal="right" vertical="top" wrapText="1"/>
    </xf>
    <xf numFmtId="187" fontId="0" fillId="0" borderId="1" xfId="0" applyNumberFormat="1" applyBorder="1"/>
    <xf numFmtId="166" fontId="0" fillId="0" borderId="1" xfId="0" applyNumberFormat="1" applyBorder="1"/>
    <xf numFmtId="49" fontId="11" fillId="2" borderId="7"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6" xfId="0" applyNumberFormat="1" applyFont="1" applyFill="1" applyBorder="1" applyAlignment="1">
      <alignment horizontal="center"/>
    </xf>
    <xf numFmtId="49" fontId="11" fillId="2" borderId="17" xfId="0" applyNumberFormat="1" applyFont="1" applyFill="1" applyBorder="1" applyAlignment="1">
      <alignment horizontal="center"/>
    </xf>
    <xf numFmtId="49" fontId="11" fillId="2" borderId="25" xfId="0" applyNumberFormat="1" applyFont="1" applyFill="1" applyBorder="1" applyAlignment="1">
      <alignment horizontal="center"/>
    </xf>
    <xf numFmtId="0" fontId="20" fillId="0" borderId="0" xfId="0" applyNumberFormat="1" applyFont="1" applyFill="1" applyBorder="1" applyAlignment="1">
      <alignment vertical="top"/>
    </xf>
    <xf numFmtId="0" fontId="43" fillId="0" borderId="1" xfId="0" applyFont="1" applyFill="1" applyBorder="1" applyAlignment="1">
      <alignment horizontal="center" vertical="top"/>
    </xf>
    <xf numFmtId="185" fontId="43" fillId="0" borderId="1" xfId="1" applyNumberFormat="1" applyFont="1" applyBorder="1" applyAlignment="1">
      <alignment horizontal="left" vertical="top"/>
    </xf>
    <xf numFmtId="185" fontId="16" fillId="0" borderId="1" xfId="1" applyNumberFormat="1" applyFont="1" applyBorder="1" applyAlignment="1">
      <alignment horizontal="center" vertical="top"/>
    </xf>
    <xf numFmtId="185" fontId="43" fillId="0" borderId="1" xfId="1" applyNumberFormat="1" applyFont="1" applyFill="1" applyBorder="1" applyAlignment="1">
      <alignment horizontal="left" vertical="top"/>
    </xf>
    <xf numFmtId="185" fontId="16" fillId="0" borderId="1" xfId="1" applyNumberFormat="1" applyFont="1" applyFill="1" applyBorder="1" applyAlignment="1">
      <alignment horizontal="center" vertical="top"/>
    </xf>
    <xf numFmtId="3" fontId="16" fillId="0" borderId="1" xfId="0" applyNumberFormat="1" applyFont="1" applyFill="1" applyBorder="1" applyAlignment="1">
      <alignment horizontal="right" vertical="top"/>
    </xf>
    <xf numFmtId="3" fontId="16" fillId="0" borderId="1" xfId="0" applyNumberFormat="1" applyFont="1" applyFill="1" applyBorder="1" applyAlignment="1">
      <alignment vertical="top"/>
    </xf>
    <xf numFmtId="49" fontId="15" fillId="0" borderId="1" xfId="0" applyNumberFormat="1" applyFont="1" applyFill="1" applyBorder="1" applyAlignment="1">
      <alignment horizontal="left" vertical="top"/>
    </xf>
    <xf numFmtId="165" fontId="15" fillId="0" borderId="1" xfId="0" applyNumberFormat="1" applyFont="1" applyFill="1" applyBorder="1" applyAlignment="1">
      <alignment horizontal="right" vertical="top"/>
    </xf>
    <xf numFmtId="0" fontId="15" fillId="0" borderId="1" xfId="0" applyFont="1" applyFill="1" applyBorder="1" applyAlignment="1">
      <alignment horizontal="right" vertical="top"/>
    </xf>
    <xf numFmtId="168" fontId="15" fillId="0" borderId="1" xfId="0" applyNumberFormat="1" applyFont="1" applyFill="1" applyBorder="1" applyAlignment="1">
      <alignment horizontal="right" vertical="top"/>
    </xf>
    <xf numFmtId="0" fontId="15" fillId="0" borderId="0" xfId="0" applyFont="1" applyFill="1" applyAlignment="1">
      <alignment vertical="top"/>
    </xf>
    <xf numFmtId="182" fontId="17" fillId="0" borderId="1" xfId="0" applyNumberFormat="1" applyFont="1" applyFill="1" applyBorder="1" applyAlignment="1">
      <alignment horizontal="left" vertical="top"/>
    </xf>
    <xf numFmtId="165" fontId="17" fillId="0" borderId="1" xfId="0" applyNumberFormat="1" applyFont="1" applyFill="1" applyBorder="1" applyAlignment="1">
      <alignment horizontal="right" vertical="top"/>
    </xf>
    <xf numFmtId="197" fontId="17" fillId="0" borderId="1" xfId="0" applyNumberFormat="1" applyFont="1" applyFill="1" applyBorder="1" applyAlignment="1">
      <alignment horizontal="right" vertical="top"/>
    </xf>
    <xf numFmtId="0" fontId="17" fillId="0" borderId="0" xfId="0" applyFont="1" applyFill="1" applyAlignment="1">
      <alignment vertical="top"/>
    </xf>
    <xf numFmtId="165" fontId="16" fillId="0" borderId="0" xfId="0" applyNumberFormat="1" applyFont="1" applyFill="1" applyBorder="1" applyAlignment="1">
      <alignment vertical="top"/>
    </xf>
    <xf numFmtId="185" fontId="85" fillId="0" borderId="0" xfId="1" applyNumberFormat="1" applyFont="1" applyFill="1" applyAlignment="1">
      <alignment horizontal="center" vertical="top"/>
    </xf>
    <xf numFmtId="0" fontId="43" fillId="4" borderId="1" xfId="0" applyNumberFormat="1" applyFont="1" applyFill="1" applyBorder="1" applyAlignment="1">
      <alignment horizontal="center" vertical="center" wrapText="1"/>
    </xf>
    <xf numFmtId="0" fontId="43" fillId="4" borderId="1" xfId="0" applyNumberFormat="1" applyFont="1" applyFill="1" applyBorder="1" applyAlignment="1">
      <alignment horizontal="center" vertical="center"/>
    </xf>
    <xf numFmtId="0" fontId="43" fillId="4" borderId="22" xfId="0" applyNumberFormat="1" applyFont="1" applyFill="1" applyBorder="1" applyAlignment="1">
      <alignment horizontal="center" vertical="center"/>
    </xf>
    <xf numFmtId="0" fontId="41" fillId="4" borderId="1" xfId="0" applyNumberFormat="1" applyFont="1" applyFill="1" applyBorder="1"/>
    <xf numFmtId="1" fontId="41" fillId="0" borderId="1" xfId="0" applyNumberFormat="1" applyFont="1" applyFill="1" applyBorder="1"/>
    <xf numFmtId="1" fontId="41" fillId="0" borderId="1" xfId="0" applyNumberFormat="1" applyFont="1" applyFill="1" applyBorder="1" applyAlignment="1">
      <alignment horizontal="right"/>
    </xf>
    <xf numFmtId="1" fontId="16" fillId="0" borderId="22" xfId="0" applyNumberFormat="1" applyFont="1" applyFill="1" applyBorder="1" applyAlignment="1">
      <alignment horizontal="right" vertical="center"/>
    </xf>
    <xf numFmtId="1" fontId="16" fillId="4" borderId="1" xfId="0" applyNumberFormat="1" applyFont="1" applyFill="1" applyBorder="1" applyAlignment="1">
      <alignment horizontal="right" vertical="center"/>
    </xf>
    <xf numFmtId="1" fontId="16" fillId="4" borderId="22" xfId="0" applyNumberFormat="1" applyFont="1" applyFill="1" applyBorder="1" applyAlignment="1">
      <alignment horizontal="right" vertical="center"/>
    </xf>
    <xf numFmtId="0" fontId="41" fillId="4" borderId="23" xfId="0" applyNumberFormat="1" applyFont="1" applyFill="1" applyBorder="1"/>
    <xf numFmtId="1" fontId="16" fillId="4" borderId="23" xfId="0" applyNumberFormat="1" applyFont="1" applyFill="1" applyBorder="1" applyAlignment="1">
      <alignment horizontal="right" vertical="center"/>
    </xf>
    <xf numFmtId="1" fontId="16" fillId="4" borderId="24" xfId="0" applyNumberFormat="1" applyFont="1" applyFill="1" applyBorder="1" applyAlignment="1">
      <alignment horizontal="right" vertical="center"/>
    </xf>
    <xf numFmtId="0" fontId="41" fillId="4" borderId="0" xfId="0" applyNumberFormat="1" applyFont="1" applyFill="1" applyBorder="1"/>
    <xf numFmtId="1" fontId="16" fillId="4" borderId="0" xfId="0" applyNumberFormat="1" applyFont="1" applyFill="1" applyBorder="1" applyAlignment="1">
      <alignment horizontal="right" vertical="center"/>
    </xf>
    <xf numFmtId="0" fontId="41" fillId="0" borderId="0" xfId="0" applyNumberFormat="1" applyFont="1" applyFill="1" applyBorder="1" applyAlignment="1">
      <alignment horizontal="left" vertical="center" wrapText="1"/>
    </xf>
    <xf numFmtId="1" fontId="16" fillId="0" borderId="0" xfId="0" applyNumberFormat="1" applyFont="1" applyFill="1" applyBorder="1" applyAlignment="1">
      <alignment horizontal="right" vertical="center"/>
    </xf>
    <xf numFmtId="0" fontId="47" fillId="0" borderId="11" xfId="0" applyNumberFormat="1" applyFont="1" applyFill="1" applyBorder="1"/>
    <xf numFmtId="0" fontId="37" fillId="0" borderId="0" xfId="0" applyNumberFormat="1" applyFont="1" applyAlignment="1">
      <alignment vertical="top"/>
    </xf>
    <xf numFmtId="0" fontId="41" fillId="0" borderId="0" xfId="0" applyNumberFormat="1" applyFont="1" applyAlignment="1">
      <alignment vertical="top"/>
    </xf>
    <xf numFmtId="182" fontId="20" fillId="0" borderId="1" xfId="0" applyNumberFormat="1" applyFont="1" applyFill="1" applyBorder="1" applyAlignment="1">
      <alignment horizontal="left" vertical="top" wrapText="1"/>
    </xf>
    <xf numFmtId="0" fontId="43" fillId="0" borderId="0" xfId="0" applyNumberFormat="1" applyFont="1" applyAlignment="1">
      <alignment vertical="top"/>
    </xf>
    <xf numFmtId="182" fontId="16" fillId="0" borderId="1" xfId="0" applyNumberFormat="1" applyFont="1" applyFill="1" applyBorder="1" applyAlignment="1">
      <alignment horizontal="left" vertical="top"/>
    </xf>
    <xf numFmtId="0" fontId="41" fillId="4" borderId="0" xfId="0" applyNumberFormat="1" applyFont="1" applyFill="1" applyAlignment="1">
      <alignment vertical="top"/>
    </xf>
    <xf numFmtId="14" fontId="41" fillId="0" borderId="0" xfId="0" applyNumberFormat="1" applyFont="1" applyAlignment="1">
      <alignment vertical="top"/>
    </xf>
    <xf numFmtId="0" fontId="54" fillId="0" borderId="0" xfId="0" applyFont="1" applyAlignment="1">
      <alignment vertical="top"/>
    </xf>
    <xf numFmtId="2" fontId="54" fillId="0" borderId="0" xfId="0" applyNumberFormat="1" applyFont="1" applyAlignment="1">
      <alignment vertical="top"/>
    </xf>
    <xf numFmtId="0" fontId="47" fillId="0" borderId="0" xfId="0" applyNumberFormat="1" applyFont="1" applyAlignment="1">
      <alignment vertical="top"/>
    </xf>
    <xf numFmtId="0" fontId="55" fillId="0" borderId="0" xfId="0" applyNumberFormat="1" applyFont="1" applyAlignment="1">
      <alignment vertical="top"/>
    </xf>
    <xf numFmtId="0" fontId="37" fillId="0" borderId="0" xfId="0" applyNumberFormat="1" applyFont="1"/>
    <xf numFmtId="0" fontId="41" fillId="0" borderId="0" xfId="0" applyNumberFormat="1" applyFont="1" applyAlignment="1">
      <alignment horizontal="center"/>
    </xf>
    <xf numFmtId="0" fontId="43" fillId="7" borderId="69" xfId="0" applyNumberFormat="1" applyFont="1" applyFill="1" applyBorder="1" applyAlignment="1">
      <alignment vertical="center" wrapText="1"/>
    </xf>
    <xf numFmtId="182" fontId="20" fillId="0" borderId="1" xfId="0" applyNumberFormat="1" applyFont="1" applyFill="1" applyBorder="1" applyAlignment="1">
      <alignment horizontal="left"/>
    </xf>
    <xf numFmtId="0" fontId="43" fillId="0" borderId="0" xfId="0" applyNumberFormat="1" applyFont="1" applyFill="1"/>
    <xf numFmtId="182" fontId="16" fillId="0" borderId="1" xfId="0" applyNumberFormat="1" applyFont="1" applyFill="1" applyBorder="1" applyAlignment="1">
      <alignment horizontal="left"/>
    </xf>
    <xf numFmtId="0" fontId="43" fillId="0" borderId="0" xfId="0" applyNumberFormat="1" applyFont="1"/>
    <xf numFmtId="182" fontId="16" fillId="0" borderId="0" xfId="0" applyNumberFormat="1" applyFont="1" applyFill="1" applyBorder="1" applyAlignment="1">
      <alignment horizontal="left"/>
    </xf>
    <xf numFmtId="187" fontId="20" fillId="0" borderId="0" xfId="47" applyNumberFormat="1" applyFont="1" applyFill="1" applyBorder="1" applyAlignment="1">
      <alignment horizontal="right" vertical="top"/>
    </xf>
    <xf numFmtId="0" fontId="43" fillId="0" borderId="0" xfId="0" applyNumberFormat="1" applyFont="1" applyBorder="1"/>
    <xf numFmtId="0" fontId="41" fillId="0" borderId="0" xfId="0" applyNumberFormat="1" applyFont="1"/>
    <xf numFmtId="3" fontId="41" fillId="0" borderId="0" xfId="0" applyNumberFormat="1" applyFont="1"/>
    <xf numFmtId="0" fontId="41" fillId="0" borderId="0" xfId="0" applyNumberFormat="1" applyFont="1" applyFill="1"/>
    <xf numFmtId="189" fontId="41" fillId="0" borderId="0" xfId="0" applyNumberFormat="1" applyFont="1" applyFill="1" applyBorder="1"/>
    <xf numFmtId="189" fontId="41" fillId="0" borderId="0" xfId="0" applyNumberFormat="1" applyFont="1"/>
    <xf numFmtId="184" fontId="41" fillId="0" borderId="0" xfId="1" applyNumberFormat="1" applyFont="1"/>
    <xf numFmtId="0" fontId="41" fillId="0" borderId="0" xfId="0" applyNumberFormat="1" applyFont="1" applyFill="1" applyBorder="1"/>
    <xf numFmtId="191" fontId="41" fillId="0" borderId="0" xfId="0" applyNumberFormat="1" applyFont="1"/>
    <xf numFmtId="0" fontId="43" fillId="0" borderId="0" xfId="0" applyNumberFormat="1" applyFont="1" applyBorder="1" applyAlignment="1">
      <alignment vertical="top"/>
    </xf>
    <xf numFmtId="0" fontId="38" fillId="0" borderId="19" xfId="0" applyNumberFormat="1" applyFont="1" applyFill="1" applyBorder="1" applyAlignment="1">
      <alignment vertical="center"/>
    </xf>
    <xf numFmtId="0" fontId="38" fillId="0" borderId="0" xfId="0" applyNumberFormat="1" applyFont="1" applyFill="1" applyBorder="1" applyAlignment="1">
      <alignment vertical="center"/>
    </xf>
    <xf numFmtId="0" fontId="45" fillId="0" borderId="0" xfId="0" applyNumberFormat="1" applyFont="1" applyFill="1" applyBorder="1" applyAlignment="1">
      <alignment horizontal="left" vertical="center"/>
    </xf>
    <xf numFmtId="0" fontId="41" fillId="0" borderId="0" xfId="0" applyNumberFormat="1" applyFont="1" applyFill="1" applyAlignment="1">
      <alignment horizontal="center"/>
    </xf>
    <xf numFmtId="0" fontId="43" fillId="0" borderId="1" xfId="0" applyNumberFormat="1" applyFont="1" applyFill="1" applyBorder="1" applyAlignment="1">
      <alignment vertical="center" wrapText="1"/>
    </xf>
    <xf numFmtId="3" fontId="20" fillId="0" borderId="1" xfId="1" applyNumberFormat="1" applyFont="1" applyFill="1" applyBorder="1" applyAlignment="1">
      <alignment horizontal="right" vertical="top"/>
    </xf>
    <xf numFmtId="3" fontId="16" fillId="4" borderId="1" xfId="1" applyNumberFormat="1" applyFont="1" applyFill="1" applyBorder="1" applyAlignment="1">
      <alignment horizontal="right" vertical="top"/>
    </xf>
    <xf numFmtId="0" fontId="41" fillId="4" borderId="0" xfId="0" applyNumberFormat="1" applyFont="1" applyFill="1"/>
    <xf numFmtId="188" fontId="44" fillId="0" borderId="0" xfId="1" applyNumberFormat="1" applyFont="1" applyFill="1" applyBorder="1" applyAlignment="1">
      <alignment vertical="center"/>
    </xf>
    <xf numFmtId="14" fontId="37" fillId="0" borderId="0" xfId="0" applyNumberFormat="1" applyFont="1" applyFill="1"/>
    <xf numFmtId="184" fontId="43" fillId="0" borderId="0" xfId="0" applyNumberFormat="1" applyFont="1" applyFill="1"/>
    <xf numFmtId="184" fontId="16" fillId="0" borderId="0" xfId="1" applyNumberFormat="1" applyFont="1" applyFill="1" applyBorder="1" applyAlignment="1">
      <alignment horizontal="right" vertical="top"/>
    </xf>
    <xf numFmtId="0" fontId="37" fillId="0" borderId="0" xfId="0" applyFont="1" applyFill="1" applyAlignment="1">
      <alignment vertical="center"/>
    </xf>
    <xf numFmtId="0" fontId="41" fillId="0" borderId="0" xfId="0" applyFont="1" applyFill="1"/>
    <xf numFmtId="0" fontId="0" fillId="0" borderId="0" xfId="0" applyFill="1"/>
    <xf numFmtId="0" fontId="35" fillId="0" borderId="0" xfId="0" applyFont="1" applyFill="1"/>
    <xf numFmtId="189" fontId="41" fillId="0" borderId="0" xfId="0" applyNumberFormat="1" applyFont="1" applyFill="1"/>
    <xf numFmtId="0" fontId="0" fillId="0" borderId="0" xfId="0"/>
    <xf numFmtId="0" fontId="43" fillId="0" borderId="1" xfId="0" applyNumberFormat="1" applyFont="1" applyBorder="1" applyAlignment="1">
      <alignment vertical="center" wrapText="1"/>
    </xf>
    <xf numFmtId="0" fontId="33" fillId="0" borderId="0" xfId="0" applyFont="1" applyFill="1"/>
    <xf numFmtId="182" fontId="16" fillId="4" borderId="1" xfId="0" applyNumberFormat="1" applyFont="1" applyFill="1" applyBorder="1" applyAlignment="1">
      <alignment horizontal="left"/>
    </xf>
    <xf numFmtId="0" fontId="0" fillId="4" borderId="0" xfId="0" applyFill="1"/>
    <xf numFmtId="0" fontId="47" fillId="0" borderId="0" xfId="0" applyNumberFormat="1" applyFont="1"/>
    <xf numFmtId="17" fontId="41" fillId="0" borderId="1" xfId="0" applyNumberFormat="1" applyFont="1" applyFill="1" applyBorder="1" applyAlignment="1">
      <alignment horizontal="left" vertical="center"/>
    </xf>
    <xf numFmtId="0" fontId="43" fillId="0" borderId="0" xfId="0" applyNumberFormat="1" applyFont="1" applyBorder="1" applyAlignment="1">
      <alignment horizontal="center"/>
    </xf>
    <xf numFmtId="166" fontId="43" fillId="0" borderId="0" xfId="0" applyNumberFormat="1" applyFont="1" applyBorder="1" applyAlignment="1">
      <alignment horizontal="center"/>
    </xf>
    <xf numFmtId="182" fontId="20" fillId="0" borderId="13" xfId="0" applyNumberFormat="1" applyFont="1" applyFill="1" applyBorder="1" applyAlignment="1">
      <alignment horizontal="left"/>
    </xf>
    <xf numFmtId="3" fontId="43" fillId="0" borderId="13" xfId="0" applyNumberFormat="1" applyFont="1" applyBorder="1" applyAlignment="1"/>
    <xf numFmtId="184" fontId="43" fillId="0" borderId="0" xfId="0" applyNumberFormat="1" applyFont="1" applyBorder="1" applyAlignment="1">
      <alignment horizontal="center"/>
    </xf>
    <xf numFmtId="17" fontId="43" fillId="0" borderId="1" xfId="0" applyNumberFormat="1" applyFont="1" applyFill="1" applyBorder="1" applyAlignment="1">
      <alignment horizontal="left" vertical="center"/>
    </xf>
    <xf numFmtId="0" fontId="43" fillId="0" borderId="0" xfId="0" applyNumberFormat="1" applyFont="1" applyFill="1" applyBorder="1" applyAlignment="1">
      <alignment horizontal="center"/>
    </xf>
    <xf numFmtId="3" fontId="41" fillId="0" borderId="1" xfId="1" applyNumberFormat="1" applyFont="1" applyFill="1" applyBorder="1" applyAlignment="1"/>
    <xf numFmtId="3" fontId="41" fillId="0" borderId="1" xfId="0" applyNumberFormat="1" applyFont="1" applyFill="1" applyBorder="1" applyAlignment="1"/>
    <xf numFmtId="199" fontId="41" fillId="0" borderId="0" xfId="0" applyNumberFormat="1" applyFont="1"/>
    <xf numFmtId="14" fontId="41" fillId="0" borderId="0" xfId="0" applyNumberFormat="1" applyFont="1"/>
    <xf numFmtId="9" fontId="41" fillId="0" borderId="0" xfId="47" applyFont="1"/>
    <xf numFmtId="1" fontId="41" fillId="0" borderId="0" xfId="0" applyNumberFormat="1" applyFont="1"/>
    <xf numFmtId="0" fontId="38" fillId="4" borderId="0" xfId="0" applyNumberFormat="1" applyFont="1" applyFill="1" applyBorder="1" applyAlignment="1">
      <alignment horizontal="left" vertical="center"/>
    </xf>
    <xf numFmtId="0" fontId="48" fillId="0" borderId="0" xfId="0" applyFont="1"/>
    <xf numFmtId="0" fontId="48" fillId="0" borderId="0" xfId="0" applyFont="1" applyFill="1"/>
    <xf numFmtId="0" fontId="39" fillId="7" borderId="1" xfId="0" applyNumberFormat="1" applyFont="1" applyFill="1" applyBorder="1" applyAlignment="1">
      <alignment horizontal="center" vertical="top" wrapText="1"/>
    </xf>
    <xf numFmtId="0" fontId="39" fillId="7" borderId="1" xfId="0" applyNumberFormat="1" applyFont="1" applyFill="1" applyBorder="1" applyAlignment="1">
      <alignment vertical="center" wrapText="1"/>
    </xf>
    <xf numFmtId="0" fontId="26" fillId="0" borderId="1" xfId="0" applyNumberFormat="1" applyFont="1" applyBorder="1" applyAlignment="1">
      <alignment vertical="center" wrapText="1"/>
    </xf>
    <xf numFmtId="0" fontId="57" fillId="0" borderId="0" xfId="0" applyFont="1"/>
    <xf numFmtId="182" fontId="26" fillId="0" borderId="1" xfId="0" applyNumberFormat="1" applyFont="1" applyFill="1" applyBorder="1" applyAlignment="1">
      <alignment horizontal="left"/>
    </xf>
    <xf numFmtId="0" fontId="58" fillId="0" borderId="0" xfId="0" applyFont="1" applyFill="1"/>
    <xf numFmtId="182" fontId="19" fillId="0" borderId="1" xfId="0" applyNumberFormat="1" applyFont="1" applyFill="1" applyBorder="1" applyAlignment="1">
      <alignment horizontal="left"/>
    </xf>
    <xf numFmtId="166" fontId="48" fillId="0" borderId="0" xfId="0" applyNumberFormat="1" applyFont="1" applyFill="1"/>
    <xf numFmtId="182" fontId="26" fillId="0" borderId="13" xfId="0" applyNumberFormat="1" applyFont="1" applyFill="1" applyBorder="1" applyAlignment="1">
      <alignment horizontal="left"/>
    </xf>
    <xf numFmtId="3" fontId="26" fillId="0" borderId="13" xfId="0" applyNumberFormat="1" applyFont="1" applyBorder="1" applyAlignment="1"/>
    <xf numFmtId="3" fontId="26" fillId="0" borderId="13" xfId="1" applyNumberFormat="1" applyFont="1" applyBorder="1" applyAlignment="1"/>
    <xf numFmtId="17" fontId="39" fillId="0" borderId="1" xfId="0" applyNumberFormat="1" applyFont="1" applyFill="1" applyBorder="1" applyAlignment="1">
      <alignment horizontal="left" vertical="center"/>
    </xf>
    <xf numFmtId="17" fontId="36" fillId="0" borderId="1" xfId="0" applyNumberFormat="1" applyFont="1" applyFill="1" applyBorder="1" applyAlignment="1">
      <alignment horizontal="left" vertical="center"/>
    </xf>
    <xf numFmtId="3" fontId="36" fillId="0" borderId="1" xfId="1" applyNumberFormat="1" applyFont="1" applyFill="1" applyBorder="1" applyAlignment="1"/>
    <xf numFmtId="17" fontId="36" fillId="0" borderId="0" xfId="0" applyNumberFormat="1" applyFont="1" applyFill="1" applyBorder="1" applyAlignment="1">
      <alignment horizontal="left" vertical="center"/>
    </xf>
    <xf numFmtId="3" fontId="36" fillId="0" borderId="0" xfId="1" applyNumberFormat="1" applyFont="1" applyFill="1" applyBorder="1" applyAlignment="1"/>
    <xf numFmtId="3" fontId="36" fillId="0" borderId="0" xfId="1" applyNumberFormat="1" applyFont="1" applyBorder="1" applyAlignment="1"/>
    <xf numFmtId="177" fontId="36" fillId="0" borderId="0" xfId="1" applyNumberFormat="1" applyFont="1" applyBorder="1" applyAlignment="1"/>
    <xf numFmtId="2" fontId="48" fillId="0" borderId="0" xfId="0" applyNumberFormat="1" applyFont="1" applyFill="1"/>
    <xf numFmtId="17" fontId="36" fillId="0" borderId="0" xfId="0" applyNumberFormat="1" applyFont="1" applyBorder="1" applyAlignment="1">
      <alignment horizontal="left" vertical="center"/>
    </xf>
    <xf numFmtId="0" fontId="59" fillId="0" borderId="0" xfId="0" applyFont="1"/>
    <xf numFmtId="0" fontId="39" fillId="0" borderId="14" xfId="0" applyFont="1" applyFill="1" applyBorder="1" applyAlignment="1">
      <alignment vertical="top"/>
    </xf>
    <xf numFmtId="0" fontId="39" fillId="0" borderId="19" xfId="0" applyFont="1" applyFill="1" applyBorder="1" applyAlignment="1">
      <alignment vertical="top"/>
    </xf>
    <xf numFmtId="0" fontId="38" fillId="0" borderId="1" xfId="0" applyFont="1" applyFill="1" applyBorder="1" applyAlignment="1">
      <alignment vertical="center"/>
    </xf>
    <xf numFmtId="0" fontId="39" fillId="0" borderId="1" xfId="0" applyFont="1" applyFill="1" applyBorder="1" applyAlignment="1">
      <alignment horizontal="center" vertical="center" wrapText="1"/>
    </xf>
    <xf numFmtId="0" fontId="38" fillId="0" borderId="1" xfId="0" applyFont="1" applyFill="1" applyBorder="1"/>
    <xf numFmtId="185" fontId="38" fillId="0" borderId="1" xfId="7" applyNumberFormat="1" applyFont="1" applyFill="1" applyBorder="1"/>
    <xf numFmtId="1" fontId="38" fillId="0" borderId="1" xfId="7" quotePrefix="1" applyNumberFormat="1" applyFont="1" applyFill="1" applyBorder="1" applyAlignment="1">
      <alignment horizontal="right"/>
    </xf>
    <xf numFmtId="17" fontId="38" fillId="0" borderId="1" xfId="0" applyNumberFormat="1" applyFont="1" applyFill="1" applyBorder="1" applyAlignment="1">
      <alignment horizontal="left" vertical="top"/>
    </xf>
    <xf numFmtId="185" fontId="51" fillId="0" borderId="1" xfId="7" applyNumberFormat="1" applyFont="1" applyFill="1" applyBorder="1"/>
    <xf numFmtId="1" fontId="51" fillId="0" borderId="1" xfId="7" quotePrefix="1" applyNumberFormat="1" applyFont="1" applyFill="1" applyBorder="1" applyAlignment="1">
      <alignment horizontal="right"/>
    </xf>
    <xf numFmtId="17" fontId="38" fillId="4" borderId="1" xfId="0" applyNumberFormat="1" applyFont="1" applyFill="1" applyBorder="1" applyAlignment="1">
      <alignment horizontal="left" vertical="top"/>
    </xf>
    <xf numFmtId="182" fontId="26" fillId="4" borderId="1" xfId="0" applyNumberFormat="1" applyFont="1" applyFill="1" applyBorder="1" applyAlignment="1">
      <alignment horizontal="left"/>
    </xf>
    <xf numFmtId="185" fontId="51" fillId="4" borderId="1" xfId="7" applyNumberFormat="1" applyFont="1" applyFill="1" applyBorder="1"/>
    <xf numFmtId="1" fontId="38" fillId="0" borderId="1" xfId="7" applyNumberFormat="1" applyFont="1" applyFill="1" applyBorder="1"/>
    <xf numFmtId="1" fontId="51" fillId="0" borderId="1" xfId="7" applyNumberFormat="1" applyFont="1" applyFill="1" applyBorder="1"/>
    <xf numFmtId="185" fontId="51" fillId="0" borderId="1" xfId="7" applyNumberFormat="1" applyFont="1" applyFill="1" applyBorder="1" applyAlignment="1">
      <alignment horizontal="right"/>
    </xf>
    <xf numFmtId="185" fontId="38" fillId="0" borderId="1" xfId="7" quotePrefix="1" applyNumberFormat="1" applyFont="1" applyFill="1" applyBorder="1" applyAlignment="1">
      <alignment horizontal="center"/>
    </xf>
    <xf numFmtId="185" fontId="38" fillId="0" borderId="1" xfId="7" applyNumberFormat="1" applyFont="1" applyFill="1" applyBorder="1" applyAlignment="1">
      <alignment horizontal="right"/>
    </xf>
    <xf numFmtId="1" fontId="51" fillId="0" borderId="1" xfId="7" applyNumberFormat="1" applyFont="1" applyFill="1" applyBorder="1" applyAlignment="1">
      <alignment horizontal="right"/>
    </xf>
    <xf numFmtId="177" fontId="83" fillId="4" borderId="1" xfId="5" applyNumberFormat="1" applyFont="1" applyFill="1" applyBorder="1" applyAlignment="1">
      <alignment horizontal="right" vertical="center"/>
    </xf>
    <xf numFmtId="3" fontId="83" fillId="4" borderId="1" xfId="6" quotePrefix="1" applyNumberFormat="1" applyFont="1" applyFill="1" applyBorder="1" applyAlignment="1">
      <alignment horizontal="center" vertical="center"/>
    </xf>
    <xf numFmtId="3" fontId="83" fillId="4" borderId="1" xfId="6" applyNumberFormat="1" applyFont="1" applyFill="1" applyBorder="1" applyAlignment="1">
      <alignment horizontal="right" vertical="center"/>
    </xf>
    <xf numFmtId="49" fontId="11" fillId="0" borderId="5" xfId="0" applyNumberFormat="1" applyFont="1" applyFill="1" applyBorder="1" applyAlignment="1">
      <alignment horizontal="left"/>
    </xf>
    <xf numFmtId="49" fontId="11" fillId="2" borderId="0" xfId="0" applyNumberFormat="1" applyFont="1" applyFill="1" applyAlignment="1">
      <alignment horizontal="left"/>
    </xf>
    <xf numFmtId="165" fontId="11" fillId="0" borderId="0" xfId="0" applyNumberFormat="1" applyFont="1" applyFill="1" applyAlignment="1">
      <alignment vertical="center"/>
    </xf>
    <xf numFmtId="49" fontId="6" fillId="0" borderId="58" xfId="0" applyNumberFormat="1" applyFont="1" applyFill="1" applyBorder="1" applyAlignment="1">
      <alignment horizontal="left" vertical="center"/>
    </xf>
    <xf numFmtId="184" fontId="62" fillId="0" borderId="1" xfId="1" applyNumberFormat="1" applyFont="1" applyFill="1" applyBorder="1"/>
    <xf numFmtId="3" fontId="11" fillId="0" borderId="7" xfId="0" applyNumberFormat="1" applyFont="1" applyFill="1" applyBorder="1" applyAlignment="1">
      <alignment horizontal="right"/>
    </xf>
    <xf numFmtId="3" fontId="11" fillId="0" borderId="1" xfId="1" applyNumberFormat="1" applyFont="1" applyFill="1" applyBorder="1" applyAlignment="1">
      <alignment horizontal="right"/>
    </xf>
    <xf numFmtId="3" fontId="11" fillId="0" borderId="3" xfId="1" applyNumberFormat="1" applyFont="1" applyFill="1" applyBorder="1" applyAlignment="1">
      <alignment horizontal="right"/>
    </xf>
    <xf numFmtId="0" fontId="21" fillId="0" borderId="1" xfId="29" applyFont="1" applyFill="1" applyBorder="1" applyAlignment="1">
      <alignment horizontal="center" vertical="top" wrapText="1"/>
    </xf>
    <xf numFmtId="0" fontId="20" fillId="7" borderId="69" xfId="41" applyFont="1" applyFill="1" applyBorder="1" applyAlignment="1">
      <alignment horizontal="center" vertical="center" wrapText="1"/>
    </xf>
    <xf numFmtId="0" fontId="43" fillId="7" borderId="1" xfId="0" applyNumberFormat="1" applyFont="1" applyFill="1" applyBorder="1" applyAlignment="1">
      <alignment horizontal="center" vertical="center" wrapText="1"/>
    </xf>
    <xf numFmtId="0" fontId="46" fillId="4" borderId="0" xfId="0" applyNumberFormat="1" applyFont="1" applyFill="1" applyBorder="1" applyAlignment="1">
      <alignment horizontal="left" vertical="center"/>
    </xf>
    <xf numFmtId="0" fontId="20" fillId="7" borderId="1" xfId="41" applyFont="1" applyFill="1" applyBorder="1" applyAlignment="1">
      <alignment horizontal="center" vertical="center" wrapText="1"/>
    </xf>
    <xf numFmtId="0" fontId="39" fillId="7" borderId="1" xfId="0" applyNumberFormat="1" applyFont="1" applyFill="1" applyBorder="1" applyAlignment="1">
      <alignment horizontal="center" vertical="center" wrapText="1"/>
    </xf>
    <xf numFmtId="0" fontId="79" fillId="7" borderId="1" xfId="0" applyNumberFormat="1" applyFont="1" applyFill="1" applyBorder="1" applyAlignment="1">
      <alignment vertical="center" wrapText="1"/>
    </xf>
    <xf numFmtId="0" fontId="44" fillId="4" borderId="69" xfId="0" applyFont="1" applyFill="1" applyBorder="1" applyAlignment="1">
      <alignment horizontal="center" vertical="center"/>
    </xf>
    <xf numFmtId="0" fontId="44" fillId="4" borderId="69" xfId="0" applyFont="1" applyFill="1" applyBorder="1" applyAlignment="1">
      <alignment horizontal="center" vertical="top"/>
    </xf>
    <xf numFmtId="0" fontId="43" fillId="7" borderId="1" xfId="0" applyNumberFormat="1" applyFont="1" applyFill="1" applyBorder="1" applyAlignment="1">
      <alignment vertical="center" wrapText="1"/>
    </xf>
    <xf numFmtId="0" fontId="0" fillId="0" borderId="0" xfId="0" applyNumberFormat="1" applyFont="1" applyFill="1" applyBorder="1" applyAlignment="1"/>
    <xf numFmtId="1" fontId="35" fillId="0" borderId="1" xfId="0" applyNumberFormat="1" applyFont="1" applyFill="1" applyBorder="1" applyAlignment="1">
      <alignment horizontal="right" vertical="top"/>
    </xf>
    <xf numFmtId="0" fontId="17" fillId="0" borderId="1" xfId="0" applyFont="1" applyFill="1" applyBorder="1" applyAlignment="1">
      <alignment vertical="top"/>
    </xf>
    <xf numFmtId="0" fontId="41" fillId="0" borderId="0" xfId="0" applyFont="1"/>
    <xf numFmtId="184" fontId="88" fillId="0" borderId="1" xfId="1" applyNumberFormat="1" applyFont="1" applyFill="1" applyBorder="1" applyAlignment="1">
      <alignment horizontal="right" vertical="top"/>
    </xf>
    <xf numFmtId="183" fontId="88" fillId="0" borderId="1" xfId="1" applyNumberFormat="1" applyFont="1" applyFill="1" applyBorder="1" applyAlignment="1">
      <alignment horizontal="right" vertical="top"/>
    </xf>
    <xf numFmtId="1" fontId="88" fillId="0" borderId="1" xfId="13" applyNumberFormat="1" applyFont="1" applyFill="1" applyBorder="1" applyAlignment="1">
      <alignment horizontal="right" vertical="top"/>
    </xf>
    <xf numFmtId="189" fontId="12" fillId="0" borderId="1" xfId="13" applyNumberFormat="1" applyFont="1" applyFill="1" applyBorder="1" applyAlignment="1">
      <alignment horizontal="right" vertical="top"/>
    </xf>
    <xf numFmtId="192" fontId="12" fillId="0" borderId="1" xfId="13" applyNumberFormat="1" applyFont="1" applyFill="1" applyBorder="1" applyAlignment="1">
      <alignment horizontal="right" vertical="top"/>
    </xf>
    <xf numFmtId="189" fontId="88" fillId="0" borderId="1" xfId="13" applyNumberFormat="1" applyFont="1" applyFill="1" applyBorder="1" applyAlignment="1">
      <alignment horizontal="right" vertical="top"/>
    </xf>
    <xf numFmtId="184" fontId="88" fillId="0" borderId="1" xfId="1" applyNumberFormat="1" applyFont="1" applyBorder="1"/>
    <xf numFmtId="0" fontId="36" fillId="0" borderId="19" xfId="0" applyFont="1" applyFill="1" applyBorder="1" applyAlignment="1">
      <alignment vertical="top"/>
    </xf>
    <xf numFmtId="0" fontId="0" fillId="0" borderId="0" xfId="0" applyFont="1" applyFill="1"/>
    <xf numFmtId="185" fontId="38" fillId="4" borderId="1" xfId="7" applyNumberFormat="1" applyFont="1" applyFill="1" applyBorder="1" applyAlignment="1">
      <alignment horizontal="center"/>
    </xf>
    <xf numFmtId="1" fontId="38" fillId="4" borderId="1" xfId="7" quotePrefix="1" applyNumberFormat="1" applyFont="1" applyFill="1" applyBorder="1" applyAlignment="1">
      <alignment horizontal="center"/>
    </xf>
    <xf numFmtId="185" fontId="38" fillId="0" borderId="1" xfId="7" applyNumberFormat="1" applyFont="1" applyFill="1" applyBorder="1" applyAlignment="1">
      <alignment horizontal="center"/>
    </xf>
    <xf numFmtId="185" fontId="51" fillId="0" borderId="1" xfId="7" applyNumberFormat="1" applyFont="1" applyFill="1" applyBorder="1" applyAlignment="1">
      <alignment horizontal="center"/>
    </xf>
    <xf numFmtId="185" fontId="51" fillId="4" borderId="1" xfId="7" applyNumberFormat="1" applyFont="1" applyFill="1" applyBorder="1" applyAlignment="1">
      <alignment horizontal="center"/>
    </xf>
    <xf numFmtId="1" fontId="51" fillId="0" borderId="1" xfId="7" quotePrefix="1" applyNumberFormat="1" applyFont="1" applyFill="1" applyBorder="1" applyAlignment="1">
      <alignment horizontal="center"/>
    </xf>
    <xf numFmtId="1" fontId="38" fillId="0" borderId="1" xfId="7" applyNumberFormat="1" applyFont="1" applyFill="1" applyBorder="1" applyAlignment="1">
      <alignment horizontal="right"/>
    </xf>
    <xf numFmtId="183" fontId="75" fillId="4" borderId="1" xfId="0" applyNumberFormat="1" applyFont="1" applyFill="1" applyBorder="1" applyAlignment="1">
      <alignment horizontal="center" vertical="top"/>
    </xf>
    <xf numFmtId="3" fontId="74" fillId="7" borderId="1" xfId="5" applyNumberFormat="1" applyFont="1" applyFill="1" applyBorder="1" applyAlignment="1">
      <alignment horizontal="center" vertical="top"/>
    </xf>
    <xf numFmtId="183" fontId="74" fillId="7" borderId="1" xfId="5" applyNumberFormat="1" applyFont="1" applyFill="1" applyBorder="1" applyAlignment="1">
      <alignment horizontal="left" vertical="top"/>
    </xf>
    <xf numFmtId="183" fontId="74" fillId="7" borderId="1" xfId="5" applyNumberFormat="1" applyFont="1" applyFill="1" applyBorder="1" applyAlignment="1">
      <alignment horizontal="center" vertical="top"/>
    </xf>
    <xf numFmtId="183" fontId="76" fillId="7" borderId="1" xfId="0" applyNumberFormat="1" applyFont="1" applyFill="1" applyBorder="1" applyAlignment="1">
      <alignment horizontal="center" vertical="center" wrapText="1"/>
    </xf>
    <xf numFmtId="183" fontId="28" fillId="0" borderId="1" xfId="0" applyNumberFormat="1" applyFont="1" applyFill="1" applyBorder="1" applyAlignment="1">
      <alignment horizontal="left" vertical="top" wrapText="1"/>
    </xf>
    <xf numFmtId="183" fontId="60" fillId="7" borderId="1" xfId="5" applyNumberFormat="1" applyFont="1" applyFill="1" applyBorder="1" applyAlignment="1">
      <alignment horizontal="left" vertical="top"/>
    </xf>
    <xf numFmtId="183" fontId="20" fillId="7" borderId="1" xfId="0" applyNumberFormat="1" applyFont="1" applyFill="1" applyBorder="1" applyAlignment="1">
      <alignment horizontal="center" vertical="center" wrapText="1"/>
    </xf>
    <xf numFmtId="3" fontId="54" fillId="4" borderId="1" xfId="0" applyNumberFormat="1" applyFont="1" applyFill="1" applyBorder="1" applyAlignment="1">
      <alignment vertical="center"/>
    </xf>
    <xf numFmtId="177" fontId="83" fillId="4" borderId="1" xfId="0" applyNumberFormat="1" applyFont="1" applyFill="1" applyBorder="1" applyAlignment="1">
      <alignment horizontal="right" vertical="center"/>
    </xf>
    <xf numFmtId="3" fontId="54" fillId="4" borderId="1" xfId="5" applyNumberFormat="1" applyFont="1" applyFill="1" applyBorder="1" applyAlignment="1">
      <alignment horizontal="right" vertical="center"/>
    </xf>
    <xf numFmtId="3" fontId="44" fillId="0" borderId="1" xfId="0" applyNumberFormat="1" applyFont="1" applyFill="1" applyBorder="1" applyAlignment="1">
      <alignment horizontal="center" vertical="top"/>
    </xf>
    <xf numFmtId="3" fontId="44" fillId="4" borderId="1" xfId="0" applyNumberFormat="1" applyFont="1" applyFill="1" applyBorder="1" applyAlignment="1">
      <alignment horizontal="center" vertical="top"/>
    </xf>
    <xf numFmtId="4" fontId="44" fillId="4" borderId="1" xfId="0" applyNumberFormat="1" applyFont="1" applyFill="1" applyBorder="1" applyAlignment="1">
      <alignment horizontal="center" vertical="top"/>
    </xf>
    <xf numFmtId="3" fontId="44" fillId="0" borderId="1" xfId="0" applyNumberFormat="1" applyFont="1" applyFill="1" applyBorder="1" applyAlignment="1">
      <alignment horizontal="right" vertical="top"/>
    </xf>
    <xf numFmtId="4" fontId="60" fillId="7" borderId="1" xfId="0" applyNumberFormat="1" applyFont="1" applyFill="1" applyBorder="1" applyAlignment="1">
      <alignment horizontal="right" vertical="top"/>
    </xf>
    <xf numFmtId="0" fontId="41" fillId="0" borderId="0" xfId="0" applyFont="1" applyFill="1" applyBorder="1" applyAlignment="1"/>
    <xf numFmtId="0" fontId="42" fillId="0" borderId="0" xfId="0" applyFont="1" applyFill="1" applyAlignment="1"/>
    <xf numFmtId="0" fontId="41" fillId="4" borderId="0" xfId="0" applyNumberFormat="1" applyFont="1" applyFill="1" applyAlignment="1">
      <alignment horizontal="left" vertical="top"/>
    </xf>
    <xf numFmtId="0" fontId="42" fillId="0" borderId="0" xfId="0" applyFont="1" applyFill="1" applyAlignment="1">
      <alignment wrapText="1"/>
    </xf>
    <xf numFmtId="192" fontId="37" fillId="0" borderId="12" xfId="13" applyNumberFormat="1" applyFont="1" applyFill="1" applyBorder="1" applyAlignment="1">
      <alignment horizontal="right" vertical="top" wrapText="1"/>
    </xf>
    <xf numFmtId="192" fontId="37" fillId="0" borderId="13" xfId="13" applyNumberFormat="1" applyFont="1" applyFill="1" applyBorder="1" applyAlignment="1">
      <alignment horizontal="right" vertical="top" wrapText="1"/>
    </xf>
    <xf numFmtId="49" fontId="11" fillId="2" borderId="0" xfId="0" applyNumberFormat="1" applyFont="1" applyFill="1" applyAlignment="1">
      <alignment horizontal="left"/>
    </xf>
    <xf numFmtId="49" fontId="11" fillId="2" borderId="0" xfId="0" applyNumberFormat="1" applyFont="1" applyFill="1" applyAlignment="1">
      <alignment horizontal="left" wrapText="1"/>
    </xf>
    <xf numFmtId="49" fontId="15" fillId="2" borderId="0" xfId="0" applyNumberFormat="1" applyFont="1" applyFill="1" applyAlignment="1">
      <alignment horizontal="left" vertical="top"/>
    </xf>
    <xf numFmtId="0" fontId="21" fillId="0" borderId="1" xfId="29" applyFont="1" applyFill="1" applyBorder="1" applyAlignment="1">
      <alignment horizontal="center" vertical="top" wrapText="1"/>
    </xf>
    <xf numFmtId="0" fontId="12"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65" fontId="13" fillId="10" borderId="56" xfId="17" applyNumberFormat="1" applyFont="1" applyFill="1" applyBorder="1" applyAlignment="1">
      <alignment horizontal="right"/>
    </xf>
    <xf numFmtId="1" fontId="13" fillId="10" borderId="56" xfId="17" applyNumberFormat="1" applyFont="1" applyFill="1" applyBorder="1" applyAlignment="1">
      <alignment horizontal="right"/>
    </xf>
    <xf numFmtId="170" fontId="13" fillId="10" borderId="56" xfId="17" applyNumberFormat="1" applyFont="1" applyFill="1" applyBorder="1" applyAlignment="1">
      <alignment horizontal="right"/>
    </xf>
    <xf numFmtId="172" fontId="13" fillId="2" borderId="56" xfId="0" applyNumberFormat="1" applyFont="1" applyFill="1" applyBorder="1" applyAlignment="1">
      <alignment horizontal="right"/>
    </xf>
    <xf numFmtId="172" fontId="11" fillId="2" borderId="56" xfId="0" applyNumberFormat="1" applyFont="1" applyFill="1" applyBorder="1" applyAlignment="1">
      <alignment horizontal="right"/>
    </xf>
    <xf numFmtId="49" fontId="17" fillId="2" borderId="56" xfId="0" applyNumberFormat="1" applyFont="1" applyFill="1" applyBorder="1" applyAlignment="1">
      <alignment horizontal="left" vertical="center" wrapText="1"/>
    </xf>
    <xf numFmtId="165" fontId="17" fillId="2" borderId="56" xfId="0" applyNumberFormat="1" applyFont="1" applyFill="1" applyBorder="1" applyAlignment="1">
      <alignment horizontal="right" vertical="center"/>
    </xf>
    <xf numFmtId="170" fontId="17" fillId="2" borderId="56" xfId="0" applyNumberFormat="1" applyFont="1" applyFill="1" applyBorder="1" applyAlignment="1">
      <alignment horizontal="right" vertical="center"/>
    </xf>
    <xf numFmtId="167" fontId="17" fillId="2" borderId="56" xfId="0" applyNumberFormat="1" applyFont="1" applyFill="1" applyBorder="1" applyAlignment="1">
      <alignment horizontal="right" vertical="center"/>
    </xf>
    <xf numFmtId="172" fontId="17" fillId="2" borderId="56" xfId="0" applyNumberFormat="1" applyFont="1" applyFill="1" applyBorder="1" applyAlignment="1">
      <alignment horizontal="right" vertical="center"/>
    </xf>
    <xf numFmtId="165" fontId="12" fillId="0" borderId="65" xfId="0" applyNumberFormat="1" applyFont="1" applyFill="1" applyBorder="1" applyAlignment="1"/>
    <xf numFmtId="171" fontId="13" fillId="2" borderId="11" xfId="0" applyNumberFormat="1" applyFont="1" applyFill="1" applyBorder="1" applyAlignment="1">
      <alignment horizontal="right"/>
    </xf>
    <xf numFmtId="189" fontId="37" fillId="0" borderId="14" xfId="28" applyNumberFormat="1" applyFont="1" applyFill="1" applyBorder="1" applyAlignment="1">
      <alignment horizontal="right" vertical="top" wrapText="1"/>
    </xf>
    <xf numFmtId="170" fontId="11" fillId="2" borderId="6" xfId="0" applyNumberFormat="1" applyFont="1" applyFill="1" applyBorder="1" applyAlignment="1">
      <alignment horizontal="right"/>
    </xf>
    <xf numFmtId="171" fontId="13" fillId="2" borderId="6" xfId="0" applyNumberFormat="1" applyFont="1" applyFill="1" applyBorder="1" applyAlignment="1">
      <alignment horizontal="right"/>
    </xf>
    <xf numFmtId="179" fontId="13" fillId="2" borderId="5" xfId="0" applyNumberFormat="1" applyFont="1" applyFill="1" applyBorder="1" applyAlignment="1">
      <alignment horizontal="right"/>
    </xf>
    <xf numFmtId="3" fontId="21" fillId="0" borderId="1" xfId="2" applyNumberFormat="1" applyFont="1" applyFill="1" applyBorder="1" applyAlignment="1">
      <alignment horizontal="right"/>
    </xf>
    <xf numFmtId="170" fontId="87" fillId="2" borderId="56" xfId="0" applyNumberFormat="1" applyFont="1" applyFill="1" applyBorder="1" applyAlignment="1">
      <alignment horizontal="right"/>
    </xf>
    <xf numFmtId="165" fontId="87" fillId="2" borderId="56" xfId="0" applyNumberFormat="1" applyFont="1" applyFill="1" applyBorder="1" applyAlignment="1">
      <alignment horizontal="right"/>
    </xf>
    <xf numFmtId="165" fontId="13" fillId="2" borderId="56" xfId="0" applyNumberFormat="1" applyFont="1" applyFill="1" applyBorder="1" applyAlignment="1">
      <alignment horizontal="right"/>
    </xf>
    <xf numFmtId="170" fontId="13" fillId="2" borderId="56" xfId="0" applyNumberFormat="1" applyFont="1" applyFill="1" applyBorder="1" applyAlignment="1">
      <alignment horizontal="right"/>
    </xf>
    <xf numFmtId="171" fontId="13" fillId="2" borderId="56" xfId="0" applyNumberFormat="1" applyFont="1" applyFill="1" applyBorder="1" applyAlignment="1">
      <alignment horizontal="right"/>
    </xf>
    <xf numFmtId="165" fontId="89" fillId="2" borderId="56" xfId="0" applyNumberFormat="1" applyFont="1" applyFill="1" applyBorder="1" applyAlignment="1">
      <alignment horizontal="right"/>
    </xf>
    <xf numFmtId="170" fontId="89" fillId="2" borderId="56" xfId="0" applyNumberFormat="1" applyFont="1" applyFill="1" applyBorder="1" applyAlignment="1">
      <alignment horizontal="right"/>
    </xf>
    <xf numFmtId="171" fontId="89" fillId="2" borderId="56" xfId="0" applyNumberFormat="1" applyFont="1" applyFill="1" applyBorder="1" applyAlignment="1">
      <alignment horizontal="right"/>
    </xf>
    <xf numFmtId="49" fontId="25" fillId="2" borderId="0" xfId="0" applyNumberFormat="1" applyFont="1" applyFill="1" applyAlignment="1">
      <alignment horizontal="left"/>
    </xf>
    <xf numFmtId="49" fontId="15" fillId="2" borderId="0" xfId="0" applyNumberFormat="1" applyFont="1" applyFill="1" applyAlignment="1">
      <alignment horizontal="left"/>
    </xf>
    <xf numFmtId="49" fontId="11" fillId="2" borderId="0" xfId="0" applyNumberFormat="1" applyFont="1" applyFill="1" applyAlignment="1">
      <alignment horizontal="left"/>
    </xf>
    <xf numFmtId="0" fontId="11" fillId="2"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3"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2" borderId="4" xfId="0" applyFont="1" applyFill="1" applyBorder="1" applyAlignment="1">
      <alignment vertical="center" wrapText="1"/>
    </xf>
    <xf numFmtId="0" fontId="21" fillId="0" borderId="13" xfId="0" applyNumberFormat="1" applyFont="1" applyFill="1" applyBorder="1" applyAlignment="1">
      <alignment vertical="center" wrapText="1"/>
    </xf>
    <xf numFmtId="49" fontId="11" fillId="2" borderId="4" xfId="0" applyNumberFormat="1" applyFont="1" applyFill="1" applyBorder="1" applyAlignment="1">
      <alignment horizontal="center" vertical="center" wrapText="1"/>
    </xf>
    <xf numFmtId="0" fontId="30" fillId="0" borderId="13" xfId="0" applyNumberFormat="1" applyFont="1" applyFill="1" applyBorder="1" applyAlignment="1">
      <alignment horizontal="center" vertical="center" wrapText="1"/>
    </xf>
    <xf numFmtId="49" fontId="11" fillId="2" borderId="0" xfId="0" applyNumberFormat="1" applyFont="1" applyFill="1" applyAlignment="1">
      <alignment horizontal="left"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17" xfId="0" applyNumberFormat="1"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49" fontId="11" fillId="2" borderId="0" xfId="0" applyNumberFormat="1" applyFont="1" applyFill="1" applyAlignment="1">
      <alignment horizontal="left" vertical="center"/>
    </xf>
    <xf numFmtId="49" fontId="11" fillId="2" borderId="7"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6" xfId="0" applyNumberFormat="1" applyFont="1" applyFill="1" applyBorder="1" applyAlignment="1">
      <alignment horizontal="center" wrapText="1"/>
    </xf>
    <xf numFmtId="49" fontId="11" fillId="2" borderId="25" xfId="0" applyNumberFormat="1" applyFont="1" applyFill="1" applyBorder="1" applyAlignment="1">
      <alignment horizontal="center" wrapText="1"/>
    </xf>
    <xf numFmtId="49" fontId="11" fillId="2" borderId="17" xfId="0" applyNumberFormat="1" applyFont="1" applyFill="1" applyBorder="1" applyAlignment="1">
      <alignment horizontal="center" wrapText="1"/>
    </xf>
    <xf numFmtId="49" fontId="11" fillId="2" borderId="6" xfId="0" applyNumberFormat="1" applyFont="1" applyFill="1" applyBorder="1" applyAlignment="1">
      <alignment horizontal="center"/>
    </xf>
    <xf numFmtId="49" fontId="11" fillId="2" borderId="17" xfId="0" applyNumberFormat="1" applyFont="1" applyFill="1" applyBorder="1" applyAlignment="1">
      <alignment horizontal="center"/>
    </xf>
    <xf numFmtId="0" fontId="11" fillId="2" borderId="6" xfId="0" applyFont="1" applyFill="1" applyBorder="1" applyAlignment="1">
      <alignment horizontal="center" vertical="center" wrapText="1"/>
    </xf>
    <xf numFmtId="0" fontId="11" fillId="2" borderId="17" xfId="0"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5" fillId="2" borderId="30" xfId="0" applyNumberFormat="1" applyFont="1" applyFill="1" applyBorder="1" applyAlignment="1">
      <alignment horizontal="center" vertical="top"/>
    </xf>
    <xf numFmtId="49" fontId="15" fillId="2" borderId="31" xfId="0" applyNumberFormat="1" applyFont="1" applyFill="1" applyBorder="1" applyAlignment="1">
      <alignment horizontal="center" vertical="top"/>
    </xf>
    <xf numFmtId="49" fontId="15" fillId="2" borderId="0" xfId="0" applyNumberFormat="1" applyFont="1" applyFill="1" applyAlignment="1">
      <alignment horizontal="left" vertical="top" wrapText="1"/>
    </xf>
    <xf numFmtId="49" fontId="15" fillId="2" borderId="15" xfId="0" applyNumberFormat="1" applyFont="1" applyFill="1" applyBorder="1" applyAlignment="1">
      <alignment horizontal="center" vertical="top"/>
    </xf>
    <xf numFmtId="49" fontId="15" fillId="2" borderId="28" xfId="0" applyNumberFormat="1" applyFont="1" applyFill="1" applyBorder="1" applyAlignment="1">
      <alignment horizontal="center" vertical="top"/>
    </xf>
    <xf numFmtId="49" fontId="15" fillId="2" borderId="26" xfId="0" applyNumberFormat="1" applyFont="1" applyFill="1" applyBorder="1" applyAlignment="1">
      <alignment horizontal="center" vertical="top"/>
    </xf>
    <xf numFmtId="49" fontId="15" fillId="2" borderId="6" xfId="0" applyNumberFormat="1" applyFont="1" applyFill="1" applyBorder="1" applyAlignment="1">
      <alignment horizontal="center" vertical="top"/>
    </xf>
    <xf numFmtId="49" fontId="15" fillId="2" borderId="25" xfId="0" applyNumberFormat="1" applyFont="1" applyFill="1" applyBorder="1" applyAlignment="1">
      <alignment horizontal="center" vertical="top"/>
    </xf>
    <xf numFmtId="49" fontId="15" fillId="2" borderId="17" xfId="0" applyNumberFormat="1" applyFont="1" applyFill="1" applyBorder="1" applyAlignment="1">
      <alignment horizontal="center" vertical="top"/>
    </xf>
    <xf numFmtId="49" fontId="15" fillId="2" borderId="18" xfId="0" applyNumberFormat="1" applyFont="1" applyFill="1" applyBorder="1" applyAlignment="1">
      <alignment horizontal="center" vertical="top"/>
    </xf>
    <xf numFmtId="49" fontId="15" fillId="2" borderId="27" xfId="0" applyNumberFormat="1" applyFont="1" applyFill="1" applyBorder="1" applyAlignment="1">
      <alignment horizontal="center" vertical="top"/>
    </xf>
    <xf numFmtId="0" fontId="43" fillId="0" borderId="1" xfId="0" applyFont="1" applyBorder="1" applyAlignment="1">
      <alignment horizontal="center" vertical="top"/>
    </xf>
    <xf numFmtId="185" fontId="43" fillId="8" borderId="8" xfId="1" applyNumberFormat="1" applyFont="1" applyFill="1" applyBorder="1" applyAlignment="1">
      <alignment horizontal="center" vertical="top"/>
    </xf>
    <xf numFmtId="0" fontId="3" fillId="8" borderId="9" xfId="0" applyNumberFormat="1" applyFont="1" applyFill="1" applyBorder="1" applyAlignment="1">
      <alignment horizontal="center" vertical="top"/>
    </xf>
    <xf numFmtId="0" fontId="3" fillId="8" borderId="20" xfId="0" applyNumberFormat="1" applyFont="1" applyFill="1" applyBorder="1" applyAlignment="1">
      <alignment horizontal="center" vertical="top"/>
    </xf>
    <xf numFmtId="0" fontId="16" fillId="8" borderId="9" xfId="0" applyNumberFormat="1" applyFont="1" applyFill="1" applyBorder="1" applyAlignment="1">
      <alignment horizontal="center" vertical="top"/>
    </xf>
    <xf numFmtId="0" fontId="16" fillId="8" borderId="20" xfId="0" applyNumberFormat="1" applyFont="1" applyFill="1" applyBorder="1" applyAlignment="1">
      <alignment horizontal="center" vertical="top"/>
    </xf>
    <xf numFmtId="0" fontId="43" fillId="8" borderId="8" xfId="0" applyFont="1" applyFill="1" applyBorder="1" applyAlignment="1">
      <alignment horizontal="center" vertical="top"/>
    </xf>
    <xf numFmtId="49" fontId="11" fillId="0" borderId="0" xfId="0" applyNumberFormat="1" applyFont="1" applyFill="1" applyBorder="1" applyAlignment="1">
      <alignment horizontal="left" vertical="top" wrapText="1"/>
    </xf>
    <xf numFmtId="49" fontId="11" fillId="0" borderId="0" xfId="0" applyNumberFormat="1" applyFont="1" applyFill="1" applyAlignment="1">
      <alignment horizontal="left" vertical="top"/>
    </xf>
    <xf numFmtId="49" fontId="13" fillId="0" borderId="0" xfId="0" applyNumberFormat="1" applyFont="1" applyFill="1" applyBorder="1" applyAlignment="1">
      <alignment horizontal="left" vertical="top" wrapText="1"/>
    </xf>
    <xf numFmtId="49" fontId="11" fillId="0" borderId="1" xfId="0" applyNumberFormat="1" applyFont="1" applyFill="1" applyBorder="1" applyAlignment="1">
      <alignment horizontal="center" vertical="top"/>
    </xf>
    <xf numFmtId="0" fontId="21" fillId="0" borderId="1" xfId="0" applyNumberFormat="1" applyFont="1" applyFill="1" applyBorder="1" applyAlignment="1">
      <alignment horizontal="center" vertical="top"/>
    </xf>
    <xf numFmtId="0" fontId="63" fillId="0" borderId="1" xfId="0" applyNumberFormat="1" applyFont="1" applyFill="1" applyBorder="1" applyAlignment="1">
      <alignment horizontal="center" vertical="top"/>
    </xf>
    <xf numFmtId="49" fontId="11" fillId="0" borderId="12" xfId="0" applyNumberFormat="1" applyFont="1" applyFill="1" applyBorder="1" applyAlignment="1">
      <alignment horizontal="center" vertical="top"/>
    </xf>
    <xf numFmtId="49" fontId="11" fillId="0" borderId="13" xfId="0" applyNumberFormat="1" applyFont="1" applyFill="1" applyBorder="1" applyAlignment="1">
      <alignment horizontal="center" vertical="top"/>
    </xf>
    <xf numFmtId="49" fontId="11" fillId="0" borderId="8" xfId="0" applyNumberFormat="1" applyFont="1" applyFill="1" applyBorder="1" applyAlignment="1">
      <alignment horizontal="center" vertical="top"/>
    </xf>
    <xf numFmtId="49" fontId="11" fillId="0" borderId="20" xfId="0" applyNumberFormat="1" applyFont="1" applyFill="1" applyBorder="1" applyAlignment="1">
      <alignment horizontal="center" vertical="top"/>
    </xf>
    <xf numFmtId="49" fontId="6" fillId="0" borderId="0" xfId="0" applyNumberFormat="1" applyFont="1" applyFill="1" applyAlignment="1">
      <alignment horizontal="left"/>
    </xf>
    <xf numFmtId="182" fontId="6" fillId="0" borderId="1" xfId="0" applyNumberFormat="1" applyFont="1" applyFill="1" applyBorder="1" applyAlignment="1">
      <alignment horizontal="center" vertical="top" wrapText="1"/>
    </xf>
    <xf numFmtId="49" fontId="7" fillId="0" borderId="21" xfId="0" applyNumberFormat="1" applyFont="1" applyFill="1" applyBorder="1" applyAlignment="1">
      <alignment horizontal="left" wrapText="1"/>
    </xf>
    <xf numFmtId="49" fontId="6" fillId="0" borderId="1"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center"/>
    </xf>
    <xf numFmtId="49" fontId="11" fillId="2" borderId="17" xfId="0" applyNumberFormat="1" applyFont="1" applyFill="1" applyBorder="1" applyAlignment="1">
      <alignment horizontal="center" vertical="center"/>
    </xf>
    <xf numFmtId="49" fontId="11" fillId="2" borderId="0" xfId="0" applyNumberFormat="1" applyFont="1" applyFill="1" applyAlignment="1">
      <alignment horizontal="left" vertical="top"/>
    </xf>
    <xf numFmtId="49" fontId="11" fillId="2" borderId="15" xfId="0" applyNumberFormat="1" applyFont="1" applyFill="1" applyBorder="1" applyAlignment="1">
      <alignment horizontal="center" vertical="center"/>
    </xf>
    <xf numFmtId="49" fontId="11" fillId="2" borderId="18" xfId="0" applyNumberFormat="1" applyFont="1" applyFill="1" applyBorder="1" applyAlignment="1">
      <alignment horizontal="center" vertical="center"/>
    </xf>
    <xf numFmtId="49" fontId="11" fillId="2" borderId="32" xfId="0" applyNumberFormat="1" applyFont="1" applyFill="1" applyBorder="1" applyAlignment="1">
      <alignment horizontal="center" vertical="center"/>
    </xf>
    <xf numFmtId="49" fontId="11" fillId="2" borderId="33"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49" fontId="13"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xf>
    <xf numFmtId="49" fontId="11" fillId="2" borderId="6" xfId="0" applyNumberFormat="1" applyFont="1" applyFill="1" applyBorder="1" applyAlignment="1">
      <alignment horizontal="center" vertical="center" wrapText="1"/>
    </xf>
    <xf numFmtId="49" fontId="11" fillId="2" borderId="17" xfId="0" applyNumberFormat="1" applyFont="1" applyFill="1" applyBorder="1" applyAlignment="1">
      <alignment horizontal="center" vertical="center" wrapText="1"/>
    </xf>
    <xf numFmtId="0" fontId="15" fillId="2" borderId="0" xfId="0" applyFont="1" applyFill="1" applyAlignment="1">
      <alignment horizontal="left" wrapText="1"/>
    </xf>
    <xf numFmtId="49" fontId="15" fillId="2" borderId="0" xfId="0" applyNumberFormat="1" applyFont="1" applyFill="1" applyAlignment="1">
      <alignment horizontal="left" wrapText="1"/>
    </xf>
    <xf numFmtId="49" fontId="11" fillId="2" borderId="0" xfId="0" applyNumberFormat="1" applyFont="1" applyFill="1" applyBorder="1" applyAlignment="1">
      <alignment horizontal="left"/>
    </xf>
    <xf numFmtId="0" fontId="0" fillId="0" borderId="0" xfId="0" applyNumberFormat="1" applyFont="1" applyFill="1" applyBorder="1" applyAlignment="1"/>
    <xf numFmtId="49" fontId="11" fillId="2" borderId="7" xfId="0" applyNumberFormat="1" applyFont="1" applyFill="1" applyBorder="1" applyAlignment="1">
      <alignment horizontal="center"/>
    </xf>
    <xf numFmtId="49" fontId="11" fillId="2" borderId="2" xfId="0" applyNumberFormat="1" applyFont="1" applyFill="1" applyBorder="1" applyAlignment="1">
      <alignment horizontal="center"/>
    </xf>
    <xf numFmtId="49" fontId="11" fillId="2" borderId="25" xfId="0" applyNumberFormat="1" applyFont="1" applyFill="1" applyBorder="1" applyAlignment="1">
      <alignment horizontal="center"/>
    </xf>
    <xf numFmtId="49" fontId="11" fillId="2" borderId="8" xfId="0" applyNumberFormat="1" applyFont="1" applyFill="1" applyBorder="1" applyAlignment="1">
      <alignment horizontal="center"/>
    </xf>
    <xf numFmtId="0" fontId="12" fillId="0" borderId="20" xfId="0" applyNumberFormat="1" applyFont="1" applyFill="1" applyBorder="1" applyAlignment="1">
      <alignment horizontal="center"/>
    </xf>
    <xf numFmtId="49" fontId="11" fillId="2" borderId="7" xfId="0" applyNumberFormat="1" applyFont="1" applyFill="1" applyBorder="1" applyAlignment="1">
      <alignment horizontal="right"/>
    </xf>
    <xf numFmtId="49" fontId="11" fillId="2" borderId="2" xfId="0" applyNumberFormat="1" applyFont="1" applyFill="1" applyBorder="1" applyAlignment="1">
      <alignment horizontal="right"/>
    </xf>
    <xf numFmtId="49" fontId="11" fillId="2" borderId="25"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2" borderId="0" xfId="0" applyNumberFormat="1" applyFont="1" applyFill="1" applyAlignment="1">
      <alignment horizontal="left" wrapText="1"/>
    </xf>
    <xf numFmtId="49" fontId="11" fillId="2" borderId="34" xfId="0" applyNumberFormat="1" applyFont="1" applyFill="1" applyBorder="1" applyAlignment="1">
      <alignment horizontal="left" vertical="top" wrapText="1"/>
    </xf>
    <xf numFmtId="0" fontId="0" fillId="0" borderId="34" xfId="0" applyNumberFormat="1" applyFont="1" applyFill="1" applyBorder="1" applyAlignment="1"/>
    <xf numFmtId="49" fontId="11" fillId="2" borderId="35" xfId="0" applyNumberFormat="1" applyFont="1" applyFill="1" applyBorder="1" applyAlignment="1">
      <alignment horizontal="left" wrapText="1"/>
    </xf>
    <xf numFmtId="49" fontId="11" fillId="2" borderId="36" xfId="0" applyNumberFormat="1" applyFont="1" applyFill="1" applyBorder="1" applyAlignment="1">
      <alignment horizontal="left" wrapText="1"/>
    </xf>
    <xf numFmtId="49" fontId="11" fillId="2" borderId="37" xfId="0" applyNumberFormat="1" applyFont="1" applyFill="1" applyBorder="1" applyAlignment="1">
      <alignment horizontal="left" wrapText="1"/>
    </xf>
    <xf numFmtId="49" fontId="13" fillId="2" borderId="35" xfId="0" applyNumberFormat="1" applyFont="1" applyFill="1" applyBorder="1" applyAlignment="1">
      <alignment horizontal="left" wrapText="1"/>
    </xf>
    <xf numFmtId="49" fontId="13" fillId="2" borderId="36" xfId="0" applyNumberFormat="1" applyFont="1" applyFill="1" applyBorder="1" applyAlignment="1">
      <alignment horizontal="left" wrapText="1"/>
    </xf>
    <xf numFmtId="49" fontId="13" fillId="2" borderId="37" xfId="0" applyNumberFormat="1" applyFont="1" applyFill="1" applyBorder="1" applyAlignment="1">
      <alignment horizontal="left" wrapText="1"/>
    </xf>
    <xf numFmtId="49" fontId="11" fillId="2" borderId="61" xfId="0" applyNumberFormat="1" applyFont="1" applyFill="1" applyBorder="1" applyAlignment="1">
      <alignment horizontal="left" vertical="top" wrapText="1"/>
    </xf>
    <xf numFmtId="0" fontId="63" fillId="0" borderId="62" xfId="0" applyNumberFormat="1" applyFont="1" applyFill="1" applyBorder="1" applyAlignment="1">
      <alignment horizontal="left" vertical="top" wrapText="1"/>
    </xf>
    <xf numFmtId="0" fontId="63" fillId="0" borderId="63" xfId="0" applyNumberFormat="1" applyFont="1" applyFill="1" applyBorder="1" applyAlignment="1">
      <alignment horizontal="left" vertical="top" wrapText="1"/>
    </xf>
    <xf numFmtId="49" fontId="11" fillId="2" borderId="7" xfId="0" applyNumberFormat="1" applyFont="1" applyFill="1" applyBorder="1" applyAlignment="1">
      <alignment horizontal="center" vertical="top"/>
    </xf>
    <xf numFmtId="49" fontId="11" fillId="2" borderId="2" xfId="0" applyNumberFormat="1" applyFont="1" applyFill="1" applyBorder="1" applyAlignment="1">
      <alignment horizontal="center" vertical="top"/>
    </xf>
    <xf numFmtId="49" fontId="11" fillId="2" borderId="38" xfId="0" applyNumberFormat="1" applyFont="1" applyFill="1" applyBorder="1" applyAlignment="1">
      <alignment horizontal="left"/>
    </xf>
    <xf numFmtId="49" fontId="11" fillId="2" borderId="39" xfId="0" applyNumberFormat="1" applyFont="1" applyFill="1" applyBorder="1" applyAlignment="1">
      <alignment horizontal="left"/>
    </xf>
    <xf numFmtId="49" fontId="11" fillId="2" borderId="40" xfId="0" applyNumberFormat="1" applyFont="1" applyFill="1" applyBorder="1" applyAlignment="1">
      <alignment horizontal="left"/>
    </xf>
    <xf numFmtId="49" fontId="11" fillId="2" borderId="35" xfId="0" applyNumberFormat="1" applyFont="1" applyFill="1" applyBorder="1" applyAlignment="1">
      <alignment horizontal="left"/>
    </xf>
    <xf numFmtId="49" fontId="11" fillId="2" borderId="36" xfId="0" applyNumberFormat="1" applyFont="1" applyFill="1" applyBorder="1" applyAlignment="1">
      <alignment horizontal="left"/>
    </xf>
    <xf numFmtId="49" fontId="11" fillId="2" borderId="37" xfId="0" applyNumberFormat="1" applyFont="1" applyFill="1" applyBorder="1" applyAlignment="1">
      <alignment horizontal="left"/>
    </xf>
    <xf numFmtId="49" fontId="11" fillId="2" borderId="38" xfId="0" applyNumberFormat="1" applyFont="1" applyFill="1" applyBorder="1" applyAlignment="1">
      <alignment horizontal="left" vertical="top" wrapText="1"/>
    </xf>
    <xf numFmtId="49" fontId="11" fillId="2" borderId="39" xfId="0" applyNumberFormat="1" applyFont="1" applyFill="1" applyBorder="1" applyAlignment="1">
      <alignment horizontal="left" vertical="top" wrapText="1"/>
    </xf>
    <xf numFmtId="49" fontId="11" fillId="2" borderId="40" xfId="0" applyNumberFormat="1" applyFont="1" applyFill="1" applyBorder="1" applyAlignment="1">
      <alignment horizontal="left" vertical="top" wrapText="1"/>
    </xf>
    <xf numFmtId="49" fontId="21" fillId="0" borderId="0" xfId="0" applyNumberFormat="1" applyFont="1" applyFill="1" applyAlignment="1">
      <alignment horizontal="left" vertical="top"/>
    </xf>
    <xf numFmtId="49" fontId="13" fillId="2" borderId="0" xfId="0" applyNumberFormat="1" applyFont="1" applyFill="1" applyBorder="1" applyAlignment="1">
      <alignment horizontal="left" vertical="top" wrapText="1"/>
    </xf>
    <xf numFmtId="49" fontId="15" fillId="2" borderId="0" xfId="0" applyNumberFormat="1" applyFont="1" applyFill="1" applyAlignment="1">
      <alignment horizontal="left" vertical="top"/>
    </xf>
    <xf numFmtId="49" fontId="17" fillId="2" borderId="0" xfId="0" applyNumberFormat="1" applyFont="1" applyFill="1" applyAlignment="1">
      <alignment horizontal="left" vertical="top" wrapText="1"/>
    </xf>
    <xf numFmtId="49" fontId="13" fillId="2" borderId="0" xfId="0" applyNumberFormat="1" applyFont="1" applyFill="1" applyAlignment="1">
      <alignment horizontal="left" vertical="center"/>
    </xf>
    <xf numFmtId="49" fontId="11" fillId="2" borderId="34" xfId="0" applyNumberFormat="1" applyFont="1" applyFill="1" applyBorder="1" applyAlignment="1">
      <alignment horizontal="left"/>
    </xf>
    <xf numFmtId="49" fontId="13" fillId="2" borderId="0" xfId="0" applyNumberFormat="1" applyFont="1" applyFill="1" applyAlignment="1">
      <alignment horizontal="left"/>
    </xf>
    <xf numFmtId="49" fontId="13" fillId="2" borderId="0" xfId="0" applyNumberFormat="1" applyFont="1" applyFill="1" applyAlignment="1">
      <alignment horizontal="left" wrapText="1"/>
    </xf>
    <xf numFmtId="49" fontId="11" fillId="2" borderId="34" xfId="0" applyNumberFormat="1" applyFont="1" applyFill="1" applyBorder="1" applyAlignment="1">
      <alignment horizontal="left" vertical="top"/>
    </xf>
    <xf numFmtId="49" fontId="11" fillId="2" borderId="32" xfId="0" applyNumberFormat="1" applyFont="1" applyFill="1" applyBorder="1" applyAlignment="1">
      <alignment horizontal="center"/>
    </xf>
    <xf numFmtId="49" fontId="11" fillId="2" borderId="34" xfId="0" applyNumberFormat="1" applyFont="1" applyFill="1" applyBorder="1" applyAlignment="1">
      <alignment horizontal="center"/>
    </xf>
    <xf numFmtId="49" fontId="11" fillId="2" borderId="33" xfId="0" applyNumberFormat="1" applyFont="1" applyFill="1" applyBorder="1" applyAlignment="1">
      <alignment horizontal="center"/>
    </xf>
    <xf numFmtId="49" fontId="11" fillId="2" borderId="0" xfId="0" applyNumberFormat="1" applyFont="1" applyFill="1" applyAlignment="1">
      <alignment horizontal="left" vertical="center" wrapText="1"/>
    </xf>
    <xf numFmtId="49" fontId="11" fillId="2" borderId="3" xfId="0" applyNumberFormat="1" applyFont="1" applyFill="1" applyBorder="1" applyAlignment="1">
      <alignment horizontal="center" vertical="center" wrapText="1"/>
    </xf>
    <xf numFmtId="49" fontId="11" fillId="2" borderId="16" xfId="0" applyNumberFormat="1" applyFont="1" applyFill="1" applyBorder="1" applyAlignment="1">
      <alignment horizontal="center" vertical="center"/>
    </xf>
    <xf numFmtId="49" fontId="11" fillId="2" borderId="34" xfId="0" applyNumberFormat="1" applyFont="1" applyFill="1" applyBorder="1" applyAlignment="1">
      <alignment horizontal="center" vertical="center"/>
    </xf>
    <xf numFmtId="49" fontId="11" fillId="2" borderId="15" xfId="0" applyNumberFormat="1" applyFont="1" applyFill="1" applyBorder="1" applyAlignment="1">
      <alignment horizontal="center" vertical="center" wrapText="1"/>
    </xf>
    <xf numFmtId="49" fontId="11" fillId="2" borderId="18" xfId="0" applyNumberFormat="1" applyFont="1" applyFill="1" applyBorder="1" applyAlignment="1">
      <alignment horizontal="center" vertical="center" wrapText="1"/>
    </xf>
    <xf numFmtId="49" fontId="11" fillId="2" borderId="32" xfId="0" applyNumberFormat="1" applyFont="1" applyFill="1" applyBorder="1" applyAlignment="1">
      <alignment horizontal="center" vertical="center" wrapText="1"/>
    </xf>
    <xf numFmtId="49" fontId="11" fillId="2" borderId="33"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12" fillId="0" borderId="25" xfId="0" applyNumberFormat="1" applyFont="1" applyFill="1" applyBorder="1" applyAlignment="1">
      <alignment horizontal="center"/>
    </xf>
    <xf numFmtId="49" fontId="11" fillId="2" borderId="6" xfId="0" applyNumberFormat="1" applyFont="1" applyFill="1" applyBorder="1" applyAlignment="1">
      <alignment horizontal="center" vertical="top"/>
    </xf>
    <xf numFmtId="49" fontId="11" fillId="2" borderId="17" xfId="0" applyNumberFormat="1" applyFont="1" applyFill="1" applyBorder="1" applyAlignment="1">
      <alignment horizontal="center" vertical="top"/>
    </xf>
    <xf numFmtId="49" fontId="11" fillId="2" borderId="3" xfId="0" applyNumberFormat="1" applyFont="1" applyFill="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15" xfId="0" applyNumberFormat="1" applyFont="1" applyFill="1" applyBorder="1" applyAlignment="1">
      <alignment horizontal="center" vertical="top"/>
    </xf>
    <xf numFmtId="49" fontId="11" fillId="2" borderId="18"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2" borderId="33" xfId="0" applyNumberFormat="1" applyFont="1" applyFill="1" applyBorder="1" applyAlignment="1">
      <alignment horizontal="center" vertical="top"/>
    </xf>
    <xf numFmtId="49" fontId="11" fillId="2" borderId="25" xfId="0" applyNumberFormat="1" applyFont="1" applyFill="1" applyBorder="1" applyAlignment="1">
      <alignment horizontal="center" vertical="top"/>
    </xf>
    <xf numFmtId="49" fontId="11" fillId="2" borderId="15" xfId="0" applyNumberFormat="1" applyFont="1" applyFill="1" applyBorder="1" applyAlignment="1">
      <alignment horizontal="center" vertical="top" wrapText="1"/>
    </xf>
    <xf numFmtId="49" fontId="11" fillId="2" borderId="18" xfId="0" applyNumberFormat="1" applyFont="1" applyFill="1" applyBorder="1" applyAlignment="1">
      <alignment horizontal="center" vertical="top" wrapText="1"/>
    </xf>
    <xf numFmtId="49" fontId="11" fillId="2" borderId="32" xfId="0" applyNumberFormat="1" applyFont="1" applyFill="1" applyBorder="1" applyAlignment="1">
      <alignment horizontal="center" vertical="top" wrapText="1"/>
    </xf>
    <xf numFmtId="49" fontId="11" fillId="2" borderId="33" xfId="0" applyNumberFormat="1" applyFont="1" applyFill="1" applyBorder="1" applyAlignment="1">
      <alignment horizontal="center" vertical="top" wrapText="1"/>
    </xf>
    <xf numFmtId="49" fontId="11" fillId="2" borderId="7" xfId="0" applyNumberFormat="1" applyFont="1" applyFill="1" applyBorder="1" applyAlignment="1">
      <alignment horizontal="center" wrapText="1"/>
    </xf>
    <xf numFmtId="0" fontId="0" fillId="0" borderId="2" xfId="0" applyNumberFormat="1" applyFont="1" applyFill="1" applyBorder="1" applyAlignment="1">
      <alignment horizont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49" fontId="11" fillId="2" borderId="0" xfId="0" applyNumberFormat="1" applyFont="1" applyFill="1" applyAlignment="1">
      <alignment horizontal="center" vertical="center" wrapText="1"/>
    </xf>
    <xf numFmtId="0" fontId="11" fillId="2" borderId="6" xfId="0" applyFont="1" applyFill="1" applyBorder="1" applyAlignment="1">
      <alignment horizontal="center" wrapText="1"/>
    </xf>
    <xf numFmtId="0" fontId="11" fillId="2" borderId="25" xfId="0" applyFont="1" applyFill="1" applyBorder="1" applyAlignment="1">
      <alignment horizontal="center" wrapText="1"/>
    </xf>
    <xf numFmtId="0" fontId="11" fillId="2" borderId="17" xfId="0" applyFont="1" applyFill="1" applyBorder="1" applyAlignment="1">
      <alignment horizontal="center" wrapText="1"/>
    </xf>
    <xf numFmtId="0" fontId="0" fillId="0" borderId="25" xfId="0" applyNumberFormat="1" applyFont="1" applyFill="1" applyBorder="1" applyAlignment="1">
      <alignment horizontal="center"/>
    </xf>
    <xf numFmtId="0" fontId="0" fillId="0" borderId="17" xfId="0" applyNumberFormat="1" applyFont="1" applyFill="1" applyBorder="1" applyAlignment="1">
      <alignment horizontal="center"/>
    </xf>
    <xf numFmtId="49" fontId="11" fillId="2" borderId="15" xfId="0" applyNumberFormat="1" applyFont="1" applyFill="1" applyBorder="1" applyAlignment="1">
      <alignment horizontal="center"/>
    </xf>
    <xf numFmtId="0" fontId="0" fillId="0" borderId="16" xfId="0" applyNumberFormat="1" applyFont="1" applyFill="1" applyBorder="1" applyAlignment="1">
      <alignment horizontal="center"/>
    </xf>
    <xf numFmtId="0" fontId="0" fillId="0" borderId="18" xfId="0" applyNumberFormat="1" applyFont="1" applyFill="1" applyBorder="1" applyAlignment="1">
      <alignment horizontal="center"/>
    </xf>
    <xf numFmtId="49" fontId="11" fillId="0" borderId="0" xfId="0" applyNumberFormat="1" applyFont="1" applyFill="1" applyAlignment="1">
      <alignment horizontal="left"/>
    </xf>
    <xf numFmtId="49" fontId="11" fillId="0" borderId="7" xfId="0" applyNumberFormat="1" applyFont="1" applyFill="1" applyBorder="1" applyAlignment="1">
      <alignment horizontal="center"/>
    </xf>
    <xf numFmtId="49" fontId="11" fillId="0" borderId="32" xfId="0" applyNumberFormat="1" applyFont="1" applyFill="1" applyBorder="1" applyAlignment="1">
      <alignment horizontal="center"/>
    </xf>
    <xf numFmtId="49" fontId="11" fillId="0" borderId="15" xfId="0" applyNumberFormat="1" applyFont="1" applyFill="1" applyBorder="1" applyAlignment="1">
      <alignment horizontal="center"/>
    </xf>
    <xf numFmtId="49" fontId="11" fillId="0" borderId="6" xfId="0" applyNumberFormat="1" applyFont="1" applyFill="1" applyBorder="1" applyAlignment="1">
      <alignment horizontal="center"/>
    </xf>
    <xf numFmtId="49" fontId="13" fillId="0" borderId="21" xfId="0" applyNumberFormat="1" applyFont="1" applyFill="1" applyBorder="1" applyAlignment="1">
      <alignment horizontal="left" wrapText="1"/>
    </xf>
    <xf numFmtId="0" fontId="13" fillId="2" borderId="0" xfId="0" applyFont="1" applyFill="1" applyAlignment="1">
      <alignment horizontal="left" wrapText="1"/>
    </xf>
    <xf numFmtId="0" fontId="21"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0" fillId="0" borderId="1" xfId="0" applyNumberFormat="1" applyFont="1" applyFill="1" applyBorder="1" applyAlignment="1"/>
    <xf numFmtId="0" fontId="21" fillId="0" borderId="1" xfId="0" applyNumberFormat="1" applyFont="1" applyFill="1" applyBorder="1" applyAlignment="1">
      <alignment horizontal="center"/>
    </xf>
    <xf numFmtId="182" fontId="21" fillId="0" borderId="8" xfId="15" applyNumberFormat="1" applyFont="1" applyFill="1" applyBorder="1" applyAlignment="1">
      <alignment horizontal="center" vertical="top"/>
    </xf>
    <xf numFmtId="0" fontId="12" fillId="0" borderId="9" xfId="0" applyNumberFormat="1" applyFont="1" applyFill="1" applyBorder="1" applyAlignment="1">
      <alignment vertical="top"/>
    </xf>
    <xf numFmtId="0" fontId="12" fillId="0" borderId="20" xfId="0" applyNumberFormat="1" applyFont="1" applyFill="1" applyBorder="1" applyAlignment="1">
      <alignment vertical="top"/>
    </xf>
    <xf numFmtId="0" fontId="12" fillId="0" borderId="0" xfId="15" applyFont="1" applyFill="1" applyAlignment="1">
      <alignment horizontal="left" vertical="top" wrapText="1"/>
    </xf>
    <xf numFmtId="0" fontId="21" fillId="0" borderId="1" xfId="29" applyFont="1" applyFill="1" applyBorder="1" applyAlignment="1">
      <alignment horizontal="center" vertical="top"/>
    </xf>
    <xf numFmtId="0" fontId="21" fillId="0" borderId="1" xfId="29" applyFont="1" applyFill="1" applyBorder="1" applyAlignment="1">
      <alignment horizontal="center" vertical="top" wrapText="1"/>
    </xf>
    <xf numFmtId="0" fontId="21" fillId="0" borderId="1" xfId="15" applyFont="1" applyFill="1" applyBorder="1" applyAlignment="1">
      <alignment horizontal="center" vertical="top" wrapText="1"/>
    </xf>
    <xf numFmtId="0" fontId="34" fillId="0" borderId="0" xfId="0" applyFont="1" applyFill="1" applyAlignment="1">
      <alignment horizontal="left" vertical="top" wrapText="1"/>
    </xf>
    <xf numFmtId="0" fontId="34" fillId="0" borderId="0" xfId="0" applyFont="1" applyFill="1" applyAlignment="1">
      <alignment horizontal="center" vertical="top" wrapText="1"/>
    </xf>
    <xf numFmtId="49" fontId="6" fillId="0" borderId="50" xfId="0" applyNumberFormat="1" applyFont="1" applyFill="1" applyBorder="1" applyAlignment="1">
      <alignment horizontal="center" vertical="center"/>
    </xf>
    <xf numFmtId="49" fontId="6" fillId="0" borderId="70"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49" fontId="6" fillId="0" borderId="71" xfId="0" applyNumberFormat="1" applyFont="1" applyFill="1" applyBorder="1" applyAlignment="1">
      <alignment horizontal="center" vertical="center"/>
    </xf>
    <xf numFmtId="49" fontId="6" fillId="0" borderId="11"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29" xfId="0" applyNumberFormat="1" applyFont="1" applyFill="1" applyBorder="1" applyAlignment="1">
      <alignment horizontal="center"/>
    </xf>
    <xf numFmtId="0" fontId="13" fillId="2" borderId="16" xfId="0" applyFont="1" applyFill="1" applyBorder="1" applyAlignment="1">
      <alignment horizontal="left" wrapText="1"/>
    </xf>
    <xf numFmtId="0" fontId="13" fillId="2" borderId="0" xfId="0" applyFont="1" applyFill="1" applyBorder="1" applyAlignment="1">
      <alignment horizontal="left" wrapText="1"/>
    </xf>
    <xf numFmtId="49" fontId="11" fillId="2" borderId="1" xfId="0" applyNumberFormat="1" applyFont="1" applyFill="1" applyBorder="1" applyAlignment="1">
      <alignment horizontal="center" vertical="center"/>
    </xf>
    <xf numFmtId="0" fontId="8" fillId="0" borderId="0" xfId="0" applyNumberFormat="1" applyFont="1" applyFill="1" applyBorder="1" applyAlignment="1"/>
    <xf numFmtId="0" fontId="11" fillId="2" borderId="0" xfId="0" applyFont="1" applyFill="1" applyBorder="1" applyAlignment="1">
      <alignment horizontal="left" wrapText="1"/>
    </xf>
    <xf numFmtId="0" fontId="0" fillId="0" borderId="0" xfId="0" applyNumberFormat="1" applyFont="1" applyFill="1" applyBorder="1" applyAlignment="1">
      <alignment horizontal="left"/>
    </xf>
    <xf numFmtId="49" fontId="11" fillId="2" borderId="6" xfId="0" applyNumberFormat="1" applyFont="1" applyFill="1" applyBorder="1" applyAlignment="1">
      <alignment horizontal="left" vertical="center"/>
    </xf>
    <xf numFmtId="49" fontId="11" fillId="2" borderId="25" xfId="0" applyNumberFormat="1" applyFont="1" applyFill="1" applyBorder="1" applyAlignment="1">
      <alignment horizontal="left" vertical="center"/>
    </xf>
    <xf numFmtId="49" fontId="11" fillId="2" borderId="17" xfId="0" applyNumberFormat="1" applyFont="1" applyFill="1" applyBorder="1" applyAlignment="1">
      <alignment horizontal="left" vertical="center"/>
    </xf>
    <xf numFmtId="0" fontId="45" fillId="4" borderId="41" xfId="0" applyNumberFormat="1" applyFont="1" applyFill="1" applyBorder="1" applyAlignment="1">
      <alignment horizontal="center" vertical="center"/>
    </xf>
    <xf numFmtId="0" fontId="45" fillId="4" borderId="42" xfId="0" applyNumberFormat="1" applyFont="1" applyFill="1" applyBorder="1" applyAlignment="1">
      <alignment horizontal="center" vertical="center"/>
    </xf>
    <xf numFmtId="0" fontId="43" fillId="4" borderId="43" xfId="0" applyNumberFormat="1" applyFont="1" applyFill="1" applyBorder="1" applyAlignment="1">
      <alignment horizontal="left" vertical="center" wrapText="1"/>
    </xf>
    <xf numFmtId="0" fontId="41" fillId="0" borderId="0" xfId="0" applyFont="1" applyFill="1" applyAlignment="1">
      <alignment horizontal="left" vertical="top" wrapText="1"/>
    </xf>
    <xf numFmtId="0" fontId="43" fillId="4" borderId="44" xfId="0" applyNumberFormat="1" applyFont="1" applyFill="1" applyBorder="1" applyAlignment="1">
      <alignment horizontal="left" vertical="center" wrapText="1"/>
    </xf>
    <xf numFmtId="0" fontId="43" fillId="4" borderId="45" xfId="0" applyNumberFormat="1" applyFont="1" applyFill="1" applyBorder="1" applyAlignment="1">
      <alignment horizontal="center" vertical="center"/>
    </xf>
    <xf numFmtId="0" fontId="43" fillId="4" borderId="43" xfId="0" applyNumberFormat="1" applyFont="1" applyFill="1" applyBorder="1" applyAlignment="1">
      <alignment horizontal="center" vertical="center"/>
    </xf>
    <xf numFmtId="0" fontId="43" fillId="4" borderId="41" xfId="0" applyNumberFormat="1" applyFont="1" applyFill="1" applyBorder="1" applyAlignment="1">
      <alignment horizontal="center" vertical="center"/>
    </xf>
    <xf numFmtId="0" fontId="43" fillId="4" borderId="1" xfId="0" applyNumberFormat="1" applyFont="1" applyFill="1" applyBorder="1" applyAlignment="1">
      <alignment horizontal="center" vertical="center"/>
    </xf>
    <xf numFmtId="0" fontId="45" fillId="4" borderId="46" xfId="0" applyNumberFormat="1" applyFont="1" applyFill="1" applyBorder="1" applyAlignment="1">
      <alignment horizontal="center" vertical="center"/>
    </xf>
    <xf numFmtId="0" fontId="45" fillId="4" borderId="47" xfId="0" applyNumberFormat="1" applyFont="1" applyFill="1" applyBorder="1" applyAlignment="1">
      <alignment horizontal="center" vertical="center"/>
    </xf>
    <xf numFmtId="0" fontId="45" fillId="4" borderId="48" xfId="0" applyNumberFormat="1" applyFont="1" applyFill="1" applyBorder="1" applyAlignment="1">
      <alignment horizontal="center" vertical="center"/>
    </xf>
    <xf numFmtId="0" fontId="43" fillId="9" borderId="1" xfId="0" applyNumberFormat="1" applyFont="1" applyFill="1" applyBorder="1" applyAlignment="1">
      <alignment horizontal="center" vertical="top" wrapText="1"/>
    </xf>
    <xf numFmtId="0" fontId="43" fillId="9" borderId="8" xfId="0" applyNumberFormat="1" applyFont="1" applyFill="1" applyBorder="1" applyAlignment="1">
      <alignment horizontal="center" vertical="top"/>
    </xf>
    <xf numFmtId="0" fontId="43" fillId="9" borderId="9" xfId="0" applyNumberFormat="1" applyFont="1" applyFill="1" applyBorder="1" applyAlignment="1">
      <alignment horizontal="center" vertical="top"/>
    </xf>
    <xf numFmtId="0" fontId="43" fillId="9" borderId="20" xfId="0" applyNumberFormat="1" applyFont="1" applyFill="1" applyBorder="1" applyAlignment="1">
      <alignment horizontal="center" vertical="top"/>
    </xf>
    <xf numFmtId="0" fontId="45" fillId="4" borderId="0" xfId="0" applyNumberFormat="1" applyFont="1" applyFill="1" applyBorder="1" applyAlignment="1">
      <alignment horizontal="left" vertical="top"/>
    </xf>
    <xf numFmtId="0" fontId="38" fillId="4" borderId="8" xfId="0" applyNumberFormat="1" applyFont="1" applyFill="1" applyBorder="1" applyAlignment="1">
      <alignment horizontal="center" vertical="center"/>
    </xf>
    <xf numFmtId="0" fontId="38" fillId="4" borderId="9" xfId="0" applyNumberFormat="1" applyFont="1" applyFill="1" applyBorder="1" applyAlignment="1">
      <alignment horizontal="center" vertical="center"/>
    </xf>
    <xf numFmtId="0" fontId="38" fillId="4" borderId="20" xfId="0" applyNumberFormat="1" applyFont="1" applyFill="1" applyBorder="1" applyAlignment="1">
      <alignment horizontal="center" vertical="center"/>
    </xf>
    <xf numFmtId="0" fontId="43" fillId="7" borderId="1" xfId="0" applyNumberFormat="1" applyFont="1" applyFill="1" applyBorder="1" applyAlignment="1">
      <alignment horizontal="center" vertical="center" wrapText="1"/>
    </xf>
    <xf numFmtId="0" fontId="46" fillId="4" borderId="0" xfId="0" applyNumberFormat="1" applyFont="1" applyFill="1" applyBorder="1" applyAlignment="1">
      <alignment horizontal="left" vertical="center"/>
    </xf>
    <xf numFmtId="0" fontId="43" fillId="7" borderId="69" xfId="0" applyNumberFormat="1" applyFont="1" applyFill="1" applyBorder="1" applyAlignment="1">
      <alignment horizontal="center" vertical="center" wrapText="1"/>
    </xf>
    <xf numFmtId="0" fontId="43" fillId="7" borderId="13" xfId="0" applyNumberFormat="1" applyFont="1" applyFill="1" applyBorder="1" applyAlignment="1">
      <alignment horizontal="center" vertical="center" wrapText="1"/>
    </xf>
    <xf numFmtId="0" fontId="43" fillId="7" borderId="8" xfId="0" applyNumberFormat="1" applyFont="1" applyFill="1" applyBorder="1" applyAlignment="1">
      <alignment horizontal="center" vertical="center" wrapText="1"/>
    </xf>
    <xf numFmtId="0" fontId="43" fillId="7" borderId="20" xfId="0" applyNumberFormat="1" applyFont="1" applyFill="1" applyBorder="1" applyAlignment="1">
      <alignment horizontal="center" vertical="center" wrapText="1"/>
    </xf>
    <xf numFmtId="0" fontId="20" fillId="7" borderId="69" xfId="41" applyFont="1" applyFill="1" applyBorder="1" applyAlignment="1">
      <alignment horizontal="center" vertical="center" wrapText="1"/>
    </xf>
    <xf numFmtId="0" fontId="20" fillId="7" borderId="12" xfId="41" applyFont="1" applyFill="1" applyBorder="1" applyAlignment="1">
      <alignment horizontal="center" vertical="center" wrapText="1"/>
    </xf>
    <xf numFmtId="0" fontId="20" fillId="7" borderId="13" xfId="41"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8" xfId="41" applyFont="1" applyFill="1" applyBorder="1" applyAlignment="1">
      <alignment horizontal="center" vertical="center"/>
    </xf>
    <xf numFmtId="0" fontId="20" fillId="7" borderId="20" xfId="41" applyFont="1" applyFill="1" applyBorder="1" applyAlignment="1">
      <alignment horizontal="center" vertical="center"/>
    </xf>
    <xf numFmtId="0" fontId="20" fillId="7" borderId="8" xfId="41" applyFont="1" applyFill="1" applyBorder="1" applyAlignment="1">
      <alignment horizontal="center" vertical="center" wrapText="1"/>
    </xf>
    <xf numFmtId="0" fontId="20" fillId="7" borderId="20" xfId="41" applyFont="1" applyFill="1" applyBorder="1" applyAlignment="1">
      <alignment horizontal="center" vertical="center" wrapText="1"/>
    </xf>
    <xf numFmtId="0" fontId="39" fillId="7" borderId="9" xfId="0" applyNumberFormat="1" applyFont="1" applyFill="1" applyBorder="1" applyAlignment="1">
      <alignment horizontal="center"/>
    </xf>
    <xf numFmtId="0" fontId="39" fillId="7" borderId="20" xfId="0" applyNumberFormat="1" applyFont="1" applyFill="1" applyBorder="1" applyAlignment="1">
      <alignment horizontal="center"/>
    </xf>
    <xf numFmtId="0" fontId="39" fillId="7" borderId="8" xfId="0" applyNumberFormat="1" applyFont="1" applyFill="1" applyBorder="1" applyAlignment="1">
      <alignment horizontal="center"/>
    </xf>
    <xf numFmtId="0" fontId="66" fillId="7" borderId="8" xfId="41" applyFont="1" applyFill="1" applyBorder="1" applyAlignment="1">
      <alignment horizontal="center" vertical="center" wrapText="1"/>
    </xf>
    <xf numFmtId="0" fontId="66" fillId="7" borderId="20" xfId="41" applyFont="1" applyFill="1" applyBorder="1" applyAlignment="1">
      <alignment horizontal="center" vertical="center" wrapText="1"/>
    </xf>
    <xf numFmtId="0" fontId="41" fillId="0" borderId="0" xfId="0" applyFont="1" applyFill="1" applyAlignment="1">
      <alignment horizontal="left"/>
    </xf>
    <xf numFmtId="0" fontId="45" fillId="4" borderId="1" xfId="0" applyNumberFormat="1" applyFont="1" applyFill="1" applyBorder="1" applyAlignment="1">
      <alignment horizontal="left" vertical="center"/>
    </xf>
    <xf numFmtId="0" fontId="39" fillId="0" borderId="1" xfId="0" applyNumberFormat="1" applyFont="1" applyBorder="1" applyAlignment="1">
      <alignment horizontal="center"/>
    </xf>
    <xf numFmtId="0" fontId="20" fillId="7" borderId="1" xfId="41" applyFont="1" applyFill="1" applyBorder="1" applyAlignment="1">
      <alignment horizontal="center" vertical="center" wrapText="1"/>
    </xf>
    <xf numFmtId="0" fontId="20" fillId="7" borderId="1" xfId="41" applyFont="1" applyFill="1" applyBorder="1" applyAlignment="1">
      <alignment horizontal="center" vertical="center"/>
    </xf>
    <xf numFmtId="0" fontId="43" fillId="7" borderId="65" xfId="0" applyNumberFormat="1" applyFont="1" applyFill="1" applyBorder="1" applyAlignment="1">
      <alignment horizontal="center" vertical="center" wrapText="1"/>
    </xf>
    <xf numFmtId="0" fontId="43" fillId="7" borderId="14" xfId="0" applyNumberFormat="1" applyFont="1" applyFill="1" applyBorder="1" applyAlignment="1">
      <alignment horizontal="center" vertical="center" wrapText="1"/>
    </xf>
    <xf numFmtId="0" fontId="39" fillId="7" borderId="8" xfId="0" applyNumberFormat="1" applyFont="1" applyFill="1" applyBorder="1" applyAlignment="1">
      <alignment horizontal="center" vertical="center" wrapText="1"/>
    </xf>
    <xf numFmtId="0" fontId="39" fillId="7" borderId="20" xfId="0" applyNumberFormat="1" applyFont="1" applyFill="1" applyBorder="1" applyAlignment="1">
      <alignment horizontal="center" vertical="center" wrapText="1"/>
    </xf>
    <xf numFmtId="0" fontId="56" fillId="4" borderId="9" xfId="0" applyNumberFormat="1" applyFont="1" applyFill="1" applyBorder="1" applyAlignment="1">
      <alignment horizontal="center" vertical="center"/>
    </xf>
    <xf numFmtId="0" fontId="26" fillId="7" borderId="69" xfId="41" applyFont="1" applyFill="1" applyBorder="1" applyAlignment="1">
      <alignment horizontal="center" vertical="center" wrapText="1"/>
    </xf>
    <xf numFmtId="0" fontId="26" fillId="7" borderId="12" xfId="41" applyFont="1" applyFill="1" applyBorder="1" applyAlignment="1">
      <alignment horizontal="center" vertical="center" wrapText="1"/>
    </xf>
    <xf numFmtId="0" fontId="26" fillId="7" borderId="13" xfId="41" applyFont="1" applyFill="1" applyBorder="1" applyAlignment="1">
      <alignment horizontal="center" vertical="center" wrapText="1"/>
    </xf>
    <xf numFmtId="0" fontId="39" fillId="7" borderId="1" xfId="0" applyNumberFormat="1"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6" fillId="7" borderId="8" xfId="41" applyFont="1" applyFill="1" applyBorder="1" applyAlignment="1">
      <alignment horizontal="center" vertical="center"/>
    </xf>
    <xf numFmtId="0" fontId="26" fillId="7" borderId="20" xfId="41" applyFont="1" applyFill="1" applyBorder="1" applyAlignment="1">
      <alignment horizontal="center" vertical="center"/>
    </xf>
    <xf numFmtId="0" fontId="39" fillId="7" borderId="69" xfId="0" applyNumberFormat="1" applyFont="1" applyFill="1" applyBorder="1" applyAlignment="1">
      <alignment horizontal="center" vertical="center" wrapText="1"/>
    </xf>
    <xf numFmtId="0" fontId="39" fillId="7" borderId="13" xfId="0" applyNumberFormat="1" applyFont="1" applyFill="1" applyBorder="1" applyAlignment="1">
      <alignment horizontal="center" vertical="center" wrapText="1"/>
    </xf>
    <xf numFmtId="0" fontId="59" fillId="0" borderId="1" xfId="0" applyFont="1" applyFill="1" applyBorder="1" applyAlignment="1">
      <alignment horizontal="center"/>
    </xf>
    <xf numFmtId="0" fontId="0" fillId="0" borderId="0" xfId="0" applyFill="1" applyAlignment="1">
      <alignment horizontal="left" vertical="top" wrapText="1"/>
    </xf>
    <xf numFmtId="0" fontId="33" fillId="0" borderId="0" xfId="0" applyFont="1" applyFill="1" applyAlignment="1">
      <alignment horizontal="left" vertical="top" wrapText="1"/>
    </xf>
    <xf numFmtId="0" fontId="59" fillId="4" borderId="1" xfId="0" applyFont="1" applyFill="1" applyBorder="1" applyAlignment="1">
      <alignment horizontal="center"/>
    </xf>
    <xf numFmtId="184" fontId="16" fillId="0" borderId="69" xfId="0" applyNumberFormat="1" applyFont="1" applyFill="1" applyBorder="1" applyAlignment="1">
      <alignment horizontal="center" vertical="center" wrapText="1"/>
    </xf>
    <xf numFmtId="184" fontId="16" fillId="0" borderId="12" xfId="0" applyNumberFormat="1" applyFont="1" applyFill="1" applyBorder="1" applyAlignment="1">
      <alignment horizontal="center" vertical="center" wrapText="1"/>
    </xf>
    <xf numFmtId="184" fontId="16" fillId="0" borderId="13" xfId="0" applyNumberFormat="1"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79" fillId="7" borderId="1" xfId="0" applyNumberFormat="1" applyFont="1" applyFill="1" applyBorder="1" applyAlignment="1">
      <alignment horizontal="center" vertical="center" wrapText="1"/>
    </xf>
    <xf numFmtId="0" fontId="77" fillId="7" borderId="69" xfId="0" applyNumberFormat="1" applyFont="1" applyFill="1" applyBorder="1" applyAlignment="1">
      <alignment horizontal="center" vertical="center" wrapText="1"/>
    </xf>
    <xf numFmtId="0" fontId="77" fillId="7" borderId="13" xfId="0" applyNumberFormat="1" applyFont="1" applyFill="1" applyBorder="1" applyAlignment="1">
      <alignment horizontal="center" vertical="center" wrapText="1"/>
    </xf>
    <xf numFmtId="0" fontId="43" fillId="7" borderId="9" xfId="0" applyNumberFormat="1" applyFont="1" applyFill="1" applyBorder="1" applyAlignment="1">
      <alignment horizontal="center" vertical="center" wrapText="1"/>
    </xf>
    <xf numFmtId="0" fontId="82" fillId="0" borderId="69" xfId="0" applyFont="1" applyFill="1" applyBorder="1" applyAlignment="1">
      <alignment horizontal="center" vertical="center"/>
    </xf>
    <xf numFmtId="0" fontId="82" fillId="0" borderId="12" xfId="0" applyFont="1" applyFill="1" applyBorder="1" applyAlignment="1">
      <alignment horizontal="center" vertical="center"/>
    </xf>
    <xf numFmtId="0" fontId="82" fillId="0" borderId="13" xfId="0" applyFont="1" applyFill="1" applyBorder="1" applyAlignment="1">
      <alignment horizontal="center" vertical="center"/>
    </xf>
    <xf numFmtId="184" fontId="82" fillId="0" borderId="69" xfId="0" applyNumberFormat="1" applyFont="1" applyFill="1" applyBorder="1" applyAlignment="1">
      <alignment horizontal="center" vertical="center" wrapText="1"/>
    </xf>
    <xf numFmtId="184" fontId="82" fillId="0" borderId="12" xfId="0" applyNumberFormat="1" applyFont="1" applyFill="1" applyBorder="1" applyAlignment="1">
      <alignment horizontal="center" vertical="center" wrapText="1"/>
    </xf>
    <xf numFmtId="184" fontId="82" fillId="0" borderId="13" xfId="0" applyNumberFormat="1" applyFont="1" applyFill="1" applyBorder="1" applyAlignment="1">
      <alignment horizontal="center" vertical="center" wrapText="1"/>
    </xf>
    <xf numFmtId="0" fontId="82" fillId="0" borderId="12" xfId="0" applyFont="1" applyFill="1" applyBorder="1" applyAlignment="1">
      <alignment horizontal="center" vertical="center" wrapText="1"/>
    </xf>
    <xf numFmtId="0" fontId="82" fillId="0" borderId="13" xfId="0" applyFont="1" applyFill="1" applyBorder="1" applyAlignment="1">
      <alignment horizontal="center" vertical="center" wrapText="1"/>
    </xf>
    <xf numFmtId="0" fontId="79" fillId="7" borderId="1" xfId="0" applyNumberFormat="1" applyFont="1" applyFill="1" applyBorder="1" applyAlignment="1">
      <alignment vertical="center" wrapText="1"/>
    </xf>
    <xf numFmtId="0" fontId="43" fillId="7" borderId="69" xfId="0" applyNumberFormat="1" applyFont="1" applyFill="1" applyBorder="1" applyAlignment="1">
      <alignment horizontal="right" vertical="center" wrapText="1"/>
    </xf>
    <xf numFmtId="0" fontId="43" fillId="7" borderId="13" xfId="0" applyNumberFormat="1" applyFont="1" applyFill="1" applyBorder="1" applyAlignment="1">
      <alignment horizontal="right" vertical="center" wrapText="1"/>
    </xf>
    <xf numFmtId="0" fontId="43" fillId="7" borderId="1" xfId="0" applyNumberFormat="1" applyFont="1" applyFill="1" applyBorder="1" applyAlignment="1">
      <alignment vertical="center" wrapText="1"/>
    </xf>
    <xf numFmtId="0" fontId="41" fillId="4" borderId="0" xfId="0" applyNumberFormat="1" applyFont="1" applyFill="1" applyAlignment="1">
      <alignment horizontal="left" vertical="top"/>
    </xf>
    <xf numFmtId="17" fontId="41" fillId="4" borderId="0" xfId="0" applyNumberFormat="1" applyFont="1" applyFill="1" applyBorder="1" applyAlignment="1">
      <alignment horizontal="left" vertical="top" wrapText="1"/>
    </xf>
    <xf numFmtId="17" fontId="41" fillId="4" borderId="0" xfId="0" applyNumberFormat="1" applyFont="1" applyFill="1" applyBorder="1" applyAlignment="1">
      <alignment horizontal="left" vertical="top"/>
    </xf>
    <xf numFmtId="0" fontId="43" fillId="4" borderId="0" xfId="0" applyFont="1" applyFill="1" applyAlignment="1">
      <alignment horizontal="left" wrapText="1"/>
    </xf>
    <xf numFmtId="0" fontId="44" fillId="4" borderId="69" xfId="0" applyFont="1" applyFill="1" applyBorder="1" applyAlignment="1">
      <alignment horizontal="center" vertical="center" wrapText="1"/>
    </xf>
    <xf numFmtId="0" fontId="44" fillId="4" borderId="12"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4" fillId="4" borderId="69" xfId="0" applyFont="1" applyFill="1" applyBorder="1" applyAlignment="1">
      <alignment horizontal="center" vertical="center"/>
    </xf>
    <xf numFmtId="0" fontId="44" fillId="4" borderId="12" xfId="0" applyFont="1" applyFill="1" applyBorder="1" applyAlignment="1">
      <alignment horizontal="center" vertical="center"/>
    </xf>
    <xf numFmtId="0" fontId="44" fillId="4" borderId="13" xfId="0" applyFont="1" applyFill="1" applyBorder="1" applyAlignment="1">
      <alignment horizontal="center" vertical="center"/>
    </xf>
    <xf numFmtId="0" fontId="39" fillId="0" borderId="8" xfId="16" applyFont="1" applyFill="1" applyBorder="1" applyAlignment="1">
      <alignment vertical="top"/>
    </xf>
    <xf numFmtId="0" fontId="0" fillId="0" borderId="9" xfId="0" applyNumberFormat="1" applyFont="1" applyFill="1" applyBorder="1" applyAlignment="1">
      <alignment vertical="top"/>
    </xf>
    <xf numFmtId="0" fontId="0" fillId="0" borderId="20" xfId="0" applyNumberFormat="1" applyFont="1" applyFill="1" applyBorder="1" applyAlignment="1">
      <alignment vertical="top"/>
    </xf>
    <xf numFmtId="0" fontId="39" fillId="0" borderId="8" xfId="16" applyFont="1" applyFill="1" applyBorder="1" applyAlignment="1">
      <alignment vertical="top" wrapText="1"/>
    </xf>
    <xf numFmtId="0" fontId="0" fillId="0" borderId="19" xfId="0" applyNumberFormat="1" applyFont="1" applyFill="1" applyBorder="1" applyAlignment="1">
      <alignment vertical="top" wrapText="1"/>
    </xf>
    <xf numFmtId="0" fontId="0" fillId="0" borderId="49" xfId="0" applyNumberFormat="1" applyFont="1" applyFill="1" applyBorder="1" applyAlignment="1">
      <alignment vertical="top" wrapText="1"/>
    </xf>
    <xf numFmtId="0" fontId="0" fillId="0" borderId="9" xfId="0" applyNumberFormat="1" applyFont="1" applyFill="1" applyBorder="1" applyAlignment="1">
      <alignment vertical="top" wrapText="1"/>
    </xf>
    <xf numFmtId="0" fontId="0" fillId="0" borderId="21" xfId="0" applyNumberFormat="1" applyFont="1" applyFill="1" applyBorder="1" applyAlignment="1">
      <alignment vertical="top" wrapText="1"/>
    </xf>
    <xf numFmtId="0" fontId="0" fillId="0" borderId="66" xfId="0" applyNumberFormat="1" applyFont="1" applyFill="1" applyBorder="1" applyAlignment="1">
      <alignment vertical="top" wrapText="1"/>
    </xf>
    <xf numFmtId="3" fontId="51" fillId="0" borderId="72" xfId="0" applyNumberFormat="1" applyFont="1" applyFill="1" applyBorder="1" applyAlignment="1">
      <alignment horizontal="justify" vertical="center"/>
    </xf>
    <xf numFmtId="3" fontId="16" fillId="0" borderId="73" xfId="0" applyNumberFormat="1" applyFont="1" applyFill="1" applyBorder="1" applyAlignment="1">
      <alignment horizontal="justify" vertical="center"/>
    </xf>
    <xf numFmtId="3" fontId="34" fillId="0" borderId="1" xfId="1" applyNumberFormat="1" applyFont="1" applyFill="1" applyBorder="1"/>
    <xf numFmtId="3" fontId="13" fillId="2" borderId="0" xfId="0" applyNumberFormat="1" applyFont="1" applyFill="1" applyBorder="1" applyAlignment="1">
      <alignment horizontal="right"/>
    </xf>
    <xf numFmtId="49" fontId="92" fillId="2" borderId="0" xfId="0" applyNumberFormat="1" applyFont="1" applyFill="1" applyAlignment="1">
      <alignment horizontal="left"/>
    </xf>
    <xf numFmtId="0" fontId="43" fillId="0" borderId="1" xfId="0" applyFont="1" applyFill="1" applyBorder="1" applyAlignment="1">
      <alignment horizontal="center" vertical="top"/>
    </xf>
    <xf numFmtId="3" fontId="12" fillId="0" borderId="1" xfId="0" applyNumberFormat="1" applyFont="1" applyBorder="1" applyAlignment="1">
      <alignment vertical="top"/>
    </xf>
    <xf numFmtId="3" fontId="16" fillId="0" borderId="1" xfId="0" applyNumberFormat="1" applyFont="1" applyBorder="1" applyAlignment="1">
      <alignment vertical="top"/>
    </xf>
    <xf numFmtId="185" fontId="41" fillId="0" borderId="1" xfId="1" applyNumberFormat="1" applyFont="1" applyFill="1" applyBorder="1" applyAlignment="1">
      <alignment horizontal="center" vertical="top"/>
    </xf>
    <xf numFmtId="49" fontId="15" fillId="0" borderId="66" xfId="0" applyNumberFormat="1" applyFont="1" applyFill="1" applyBorder="1" applyAlignment="1">
      <alignment horizontal="left" vertical="top"/>
    </xf>
    <xf numFmtId="0" fontId="3" fillId="0" borderId="66" xfId="0" applyNumberFormat="1" applyFont="1" applyFill="1" applyBorder="1" applyAlignment="1">
      <alignment horizontal="left" vertical="top"/>
    </xf>
    <xf numFmtId="49" fontId="15" fillId="0" borderId="0" xfId="0" applyNumberFormat="1" applyFont="1" applyFill="1" applyAlignment="1">
      <alignment horizontal="left" vertical="top"/>
    </xf>
    <xf numFmtId="49" fontId="15" fillId="2" borderId="29" xfId="0" applyNumberFormat="1" applyFont="1" applyFill="1" applyBorder="1" applyAlignment="1">
      <alignment horizontal="center" vertical="top"/>
    </xf>
    <xf numFmtId="49" fontId="15" fillId="0" borderId="1" xfId="0" applyNumberFormat="1" applyFont="1" applyFill="1" applyBorder="1" applyAlignment="1">
      <alignment horizontal="center" vertical="top"/>
    </xf>
    <xf numFmtId="0" fontId="17" fillId="0" borderId="21" xfId="0" applyFont="1" applyFill="1" applyBorder="1" applyAlignment="1">
      <alignment horizontal="left" vertical="top"/>
    </xf>
    <xf numFmtId="0" fontId="17" fillId="0" borderId="0" xfId="0" applyFont="1" applyFill="1" applyAlignment="1">
      <alignment horizontal="left" vertical="top"/>
    </xf>
    <xf numFmtId="0" fontId="17" fillId="0" borderId="0" xfId="0" applyFont="1" applyFill="1" applyAlignment="1">
      <alignment horizontal="left" vertical="top"/>
    </xf>
    <xf numFmtId="165" fontId="17" fillId="0" borderId="0" xfId="0" applyNumberFormat="1" applyFont="1" applyFill="1" applyAlignment="1">
      <alignment horizontal="left" vertical="top"/>
    </xf>
    <xf numFmtId="49" fontId="15" fillId="0" borderId="0" xfId="0" applyNumberFormat="1" applyFont="1" applyFill="1" applyAlignment="1">
      <alignment horizontal="left" vertical="top"/>
    </xf>
  </cellXfs>
  <cellStyles count="567">
    <cellStyle name="Comma" xfId="1" builtinId="3"/>
    <cellStyle name="Comma 12" xfId="2"/>
    <cellStyle name="Comma 16" xfId="3"/>
    <cellStyle name="Comma 18" xfId="46"/>
    <cellStyle name="Comma 2" xfId="4"/>
    <cellStyle name="Comma 2 10" xfId="50"/>
    <cellStyle name="Comma 2 10 2" xfId="51"/>
    <cellStyle name="Comma 2 10 3" xfId="52"/>
    <cellStyle name="Comma 2 10 4" xfId="53"/>
    <cellStyle name="Comma 2 11" xfId="54"/>
    <cellStyle name="Comma 2 11 2" xfId="55"/>
    <cellStyle name="Comma 2 11 3" xfId="56"/>
    <cellStyle name="Comma 2 12" xfId="57"/>
    <cellStyle name="Comma 2 12 2" xfId="58"/>
    <cellStyle name="Comma 2 12 3" xfId="59"/>
    <cellStyle name="Comma 2 124" xfId="5"/>
    <cellStyle name="Comma 2 124 2" xfId="6"/>
    <cellStyle name="Comma 2 124 3" xfId="44"/>
    <cellStyle name="Comma 2 13" xfId="60"/>
    <cellStyle name="Comma 2 14" xfId="61"/>
    <cellStyle name="Comma 2 15" xfId="62"/>
    <cellStyle name="Comma 2 16" xfId="63"/>
    <cellStyle name="Comma 2 17" xfId="64"/>
    <cellStyle name="Comma 2 18" xfId="65"/>
    <cellStyle name="Comma 2 19" xfId="66"/>
    <cellStyle name="Comma 2 2" xfId="67"/>
    <cellStyle name="Comma 2 2 10" xfId="68"/>
    <cellStyle name="Comma 2 2 11" xfId="69"/>
    <cellStyle name="Comma 2 2 12" xfId="70"/>
    <cellStyle name="Comma 2 2 13" xfId="71"/>
    <cellStyle name="Comma 2 2 14" xfId="72"/>
    <cellStyle name="Comma 2 2 15" xfId="73"/>
    <cellStyle name="Comma 2 2 2" xfId="74"/>
    <cellStyle name="Comma 2 2 2 2" xfId="75"/>
    <cellStyle name="Comma 2 2 2 3" xfId="76"/>
    <cellStyle name="Comma 2 2 2 4" xfId="77"/>
    <cellStyle name="Comma 2 2 3" xfId="78"/>
    <cellStyle name="Comma 2 2 3 2" xfId="79"/>
    <cellStyle name="Comma 2 2 3 3" xfId="80"/>
    <cellStyle name="Comma 2 2 4" xfId="81"/>
    <cellStyle name="Comma 2 2 4 2" xfId="82"/>
    <cellStyle name="Comma 2 2 4 3" xfId="83"/>
    <cellStyle name="Comma 2 2 5" xfId="84"/>
    <cellStyle name="Comma 2 2 6" xfId="85"/>
    <cellStyle name="Comma 2 2 7" xfId="86"/>
    <cellStyle name="Comma 2 2 8" xfId="87"/>
    <cellStyle name="Comma 2 2 9" xfId="88"/>
    <cellStyle name="Comma 2 20" xfId="89"/>
    <cellStyle name="Comma 2 21" xfId="90"/>
    <cellStyle name="Comma 2 22" xfId="91"/>
    <cellStyle name="Comma 2 23" xfId="92"/>
    <cellStyle name="Comma 2 24" xfId="93"/>
    <cellStyle name="Comma 2 25" xfId="94"/>
    <cellStyle name="Comma 2 26" xfId="95"/>
    <cellStyle name="Comma 2 27" xfId="96"/>
    <cellStyle name="Comma 2 28" xfId="97"/>
    <cellStyle name="Comma 2 29" xfId="98"/>
    <cellStyle name="Comma 2 3" xfId="7"/>
    <cellStyle name="Comma 2 3 10" xfId="100"/>
    <cellStyle name="Comma 2 3 11" xfId="101"/>
    <cellStyle name="Comma 2 3 12" xfId="102"/>
    <cellStyle name="Comma 2 3 13" xfId="103"/>
    <cellStyle name="Comma 2 3 14" xfId="104"/>
    <cellStyle name="Comma 2 3 15" xfId="105"/>
    <cellStyle name="Comma 2 3 16" xfId="99"/>
    <cellStyle name="Comma 2 3 2" xfId="8"/>
    <cellStyle name="Comma 2 3 2 2" xfId="107"/>
    <cellStyle name="Comma 2 3 2 3" xfId="108"/>
    <cellStyle name="Comma 2 3 2 4" xfId="109"/>
    <cellStyle name="Comma 2 3 2 5" xfId="106"/>
    <cellStyle name="Comma 2 3 3" xfId="43"/>
    <cellStyle name="Comma 2 3 3 2" xfId="111"/>
    <cellStyle name="Comma 2 3 3 3" xfId="112"/>
    <cellStyle name="Comma 2 3 3 4" xfId="110"/>
    <cellStyle name="Comma 2 3 4" xfId="113"/>
    <cellStyle name="Comma 2 3 4 2" xfId="114"/>
    <cellStyle name="Comma 2 3 4 3" xfId="115"/>
    <cellStyle name="Comma 2 3 5" xfId="116"/>
    <cellStyle name="Comma 2 3 6" xfId="117"/>
    <cellStyle name="Comma 2 3 7" xfId="118"/>
    <cellStyle name="Comma 2 3 8" xfId="119"/>
    <cellStyle name="Comma 2 3 9" xfId="120"/>
    <cellStyle name="Comma 2 30" xfId="49"/>
    <cellStyle name="Comma 2 4" xfId="9"/>
    <cellStyle name="Comma 2 4 10" xfId="122"/>
    <cellStyle name="Comma 2 4 11" xfId="123"/>
    <cellStyle name="Comma 2 4 12" xfId="124"/>
    <cellStyle name="Comma 2 4 13" xfId="125"/>
    <cellStyle name="Comma 2 4 14" xfId="126"/>
    <cellStyle name="Comma 2 4 15" xfId="127"/>
    <cellStyle name="Comma 2 4 16" xfId="121"/>
    <cellStyle name="Comma 2 4 2" xfId="128"/>
    <cellStyle name="Comma 2 4 2 2" xfId="129"/>
    <cellStyle name="Comma 2 4 2 3" xfId="130"/>
    <cellStyle name="Comma 2 4 2 4" xfId="131"/>
    <cellStyle name="Comma 2 4 3" xfId="132"/>
    <cellStyle name="Comma 2 4 3 2" xfId="133"/>
    <cellStyle name="Comma 2 4 3 3" xfId="134"/>
    <cellStyle name="Comma 2 4 4" xfId="135"/>
    <cellStyle name="Comma 2 4 4 2" xfId="136"/>
    <cellStyle name="Comma 2 4 4 3" xfId="137"/>
    <cellStyle name="Comma 2 4 5" xfId="138"/>
    <cellStyle name="Comma 2 4 6" xfId="139"/>
    <cellStyle name="Comma 2 4 7" xfId="140"/>
    <cellStyle name="Comma 2 4 8" xfId="141"/>
    <cellStyle name="Comma 2 4 9" xfId="142"/>
    <cellStyle name="Comma 2 5" xfId="143"/>
    <cellStyle name="Comma 2 5 10" xfId="144"/>
    <cellStyle name="Comma 2 5 11" xfId="145"/>
    <cellStyle name="Comma 2 5 12" xfId="146"/>
    <cellStyle name="Comma 2 5 13" xfId="147"/>
    <cellStyle name="Comma 2 5 14" xfId="148"/>
    <cellStyle name="Comma 2 5 15" xfId="149"/>
    <cellStyle name="Comma 2 5 2" xfId="150"/>
    <cellStyle name="Comma 2 5 2 2" xfId="151"/>
    <cellStyle name="Comma 2 5 2 3" xfId="152"/>
    <cellStyle name="Comma 2 5 2 4" xfId="153"/>
    <cellStyle name="Comma 2 5 3" xfId="154"/>
    <cellStyle name="Comma 2 5 3 2" xfId="155"/>
    <cellStyle name="Comma 2 5 3 3" xfId="156"/>
    <cellStyle name="Comma 2 5 4" xfId="157"/>
    <cellStyle name="Comma 2 5 4 2" xfId="158"/>
    <cellStyle name="Comma 2 5 4 3" xfId="159"/>
    <cellStyle name="Comma 2 5 5" xfId="160"/>
    <cellStyle name="Comma 2 5 6" xfId="161"/>
    <cellStyle name="Comma 2 5 7" xfId="162"/>
    <cellStyle name="Comma 2 5 8" xfId="163"/>
    <cellStyle name="Comma 2 5 9" xfId="164"/>
    <cellStyle name="Comma 2 6" xfId="165"/>
    <cellStyle name="Comma 2 6 10" xfId="166"/>
    <cellStyle name="Comma 2 6 11" xfId="167"/>
    <cellStyle name="Comma 2 6 12" xfId="168"/>
    <cellStyle name="Comma 2 6 13" xfId="169"/>
    <cellStyle name="Comma 2 6 14" xfId="170"/>
    <cellStyle name="Comma 2 6 15" xfId="171"/>
    <cellStyle name="Comma 2 6 2" xfId="172"/>
    <cellStyle name="Comma 2 6 2 2" xfId="173"/>
    <cellStyle name="Comma 2 6 2 3" xfId="174"/>
    <cellStyle name="Comma 2 6 2 4" xfId="175"/>
    <cellStyle name="Comma 2 6 3" xfId="176"/>
    <cellStyle name="Comma 2 6 3 2" xfId="177"/>
    <cellStyle name="Comma 2 6 3 3" xfId="178"/>
    <cellStyle name="Comma 2 6 4" xfId="179"/>
    <cellStyle name="Comma 2 6 4 2" xfId="180"/>
    <cellStyle name="Comma 2 6 4 3" xfId="181"/>
    <cellStyle name="Comma 2 6 5" xfId="182"/>
    <cellStyle name="Comma 2 6 6" xfId="183"/>
    <cellStyle name="Comma 2 6 7" xfId="184"/>
    <cellStyle name="Comma 2 6 8" xfId="185"/>
    <cellStyle name="Comma 2 6 9" xfId="186"/>
    <cellStyle name="Comma 2 7" xfId="187"/>
    <cellStyle name="Comma 2 7 10" xfId="188"/>
    <cellStyle name="Comma 2 7 11" xfId="189"/>
    <cellStyle name="Comma 2 7 12" xfId="190"/>
    <cellStyle name="Comma 2 7 13" xfId="191"/>
    <cellStyle name="Comma 2 7 14" xfId="192"/>
    <cellStyle name="Comma 2 7 15" xfId="193"/>
    <cellStyle name="Comma 2 7 2" xfId="194"/>
    <cellStyle name="Comma 2 7 2 2" xfId="195"/>
    <cellStyle name="Comma 2 7 2 3" xfId="196"/>
    <cellStyle name="Comma 2 7 2 4" xfId="197"/>
    <cellStyle name="Comma 2 7 3" xfId="198"/>
    <cellStyle name="Comma 2 7 3 2" xfId="199"/>
    <cellStyle name="Comma 2 7 3 3" xfId="200"/>
    <cellStyle name="Comma 2 7 4" xfId="201"/>
    <cellStyle name="Comma 2 7 4 2" xfId="202"/>
    <cellStyle name="Comma 2 7 4 3" xfId="203"/>
    <cellStyle name="Comma 2 7 5" xfId="204"/>
    <cellStyle name="Comma 2 7 6" xfId="205"/>
    <cellStyle name="Comma 2 7 7" xfId="206"/>
    <cellStyle name="Comma 2 7 8" xfId="207"/>
    <cellStyle name="Comma 2 7 9" xfId="208"/>
    <cellStyle name="Comma 2 8" xfId="209"/>
    <cellStyle name="Comma 2 8 10" xfId="210"/>
    <cellStyle name="Comma 2 8 11" xfId="211"/>
    <cellStyle name="Comma 2 8 12" xfId="212"/>
    <cellStyle name="Comma 2 8 13" xfId="213"/>
    <cellStyle name="Comma 2 8 14" xfId="214"/>
    <cellStyle name="Comma 2 8 15" xfId="215"/>
    <cellStyle name="Comma 2 8 2" xfId="216"/>
    <cellStyle name="Comma 2 8 2 2" xfId="217"/>
    <cellStyle name="Comma 2 8 2 3" xfId="218"/>
    <cellStyle name="Comma 2 8 2 4" xfId="219"/>
    <cellStyle name="Comma 2 8 3" xfId="220"/>
    <cellStyle name="Comma 2 8 3 2" xfId="221"/>
    <cellStyle name="Comma 2 8 3 3" xfId="222"/>
    <cellStyle name="Comma 2 8 4" xfId="223"/>
    <cellStyle name="Comma 2 8 4 2" xfId="224"/>
    <cellStyle name="Comma 2 8 4 3" xfId="225"/>
    <cellStyle name="Comma 2 8 5" xfId="226"/>
    <cellStyle name="Comma 2 8 6" xfId="227"/>
    <cellStyle name="Comma 2 8 7" xfId="228"/>
    <cellStyle name="Comma 2 8 8" xfId="229"/>
    <cellStyle name="Comma 2 8 9" xfId="230"/>
    <cellStyle name="Comma 2 9" xfId="231"/>
    <cellStyle name="Comma 2 9 10" xfId="232"/>
    <cellStyle name="Comma 2 9 11" xfId="233"/>
    <cellStyle name="Comma 2 9 12" xfId="234"/>
    <cellStyle name="Comma 2 9 13" xfId="235"/>
    <cellStyle name="Comma 2 9 14" xfId="236"/>
    <cellStyle name="Comma 2 9 15" xfId="237"/>
    <cellStyle name="Comma 2 9 2" xfId="238"/>
    <cellStyle name="Comma 2 9 2 2" xfId="239"/>
    <cellStyle name="Comma 2 9 2 3" xfId="240"/>
    <cellStyle name="Comma 2 9 3" xfId="241"/>
    <cellStyle name="Comma 2 9 3 2" xfId="242"/>
    <cellStyle name="Comma 2 9 3 3" xfId="243"/>
    <cellStyle name="Comma 2 9 4" xfId="244"/>
    <cellStyle name="Comma 2 9 5" xfId="245"/>
    <cellStyle name="Comma 2 9 6" xfId="246"/>
    <cellStyle name="Comma 2 9 7" xfId="247"/>
    <cellStyle name="Comma 2 9 8" xfId="248"/>
    <cellStyle name="Comma 2 9 9" xfId="249"/>
    <cellStyle name="Comma 3" xfId="10"/>
    <cellStyle name="Comma 3 10" xfId="251"/>
    <cellStyle name="Comma 3 101" xfId="11"/>
    <cellStyle name="Comma 3 101 2" xfId="45"/>
    <cellStyle name="Comma 3 11" xfId="252"/>
    <cellStyle name="Comma 3 12" xfId="253"/>
    <cellStyle name="Comma 3 13" xfId="254"/>
    <cellStyle name="Comma 3 14" xfId="255"/>
    <cellStyle name="Comma 3 15" xfId="256"/>
    <cellStyle name="Comma 3 16" xfId="250"/>
    <cellStyle name="Comma 3 2" xfId="12"/>
    <cellStyle name="Comma 3 2 2" xfId="258"/>
    <cellStyle name="Comma 3 2 3" xfId="259"/>
    <cellStyle name="Comma 3 2 4" xfId="260"/>
    <cellStyle name="Comma 3 2 5" xfId="257"/>
    <cellStyle name="Comma 3 3" xfId="261"/>
    <cellStyle name="Comma 3 3 2" xfId="262"/>
    <cellStyle name="Comma 3 3 3" xfId="263"/>
    <cellStyle name="Comma 3 4" xfId="264"/>
    <cellStyle name="Comma 3 4 2" xfId="265"/>
    <cellStyle name="Comma 3 4 3" xfId="266"/>
    <cellStyle name="Comma 3 5" xfId="267"/>
    <cellStyle name="Comma 3 6" xfId="268"/>
    <cellStyle name="Comma 3 7" xfId="269"/>
    <cellStyle name="Comma 3 8" xfId="270"/>
    <cellStyle name="Comma 3 9" xfId="271"/>
    <cellStyle name="Comma 4" xfId="40"/>
    <cellStyle name="Comma 4 10" xfId="273"/>
    <cellStyle name="Comma 4 11" xfId="274"/>
    <cellStyle name="Comma 4 12" xfId="275"/>
    <cellStyle name="Comma 4 13" xfId="276"/>
    <cellStyle name="Comma 4 14" xfId="277"/>
    <cellStyle name="Comma 4 15" xfId="278"/>
    <cellStyle name="Comma 4 16" xfId="272"/>
    <cellStyle name="Comma 4 2" xfId="279"/>
    <cellStyle name="Comma 4 2 2" xfId="280"/>
    <cellStyle name="Comma 4 2 3" xfId="281"/>
    <cellStyle name="Comma 4 2 4" xfId="282"/>
    <cellStyle name="Comma 4 3" xfId="283"/>
    <cellStyle name="Comma 4 3 2" xfId="284"/>
    <cellStyle name="Comma 4 3 3" xfId="285"/>
    <cellStyle name="Comma 4 4" xfId="286"/>
    <cellStyle name="Comma 4 4 2" xfId="287"/>
    <cellStyle name="Comma 4 4 3" xfId="288"/>
    <cellStyle name="Comma 4 5" xfId="289"/>
    <cellStyle name="Comma 4 6" xfId="290"/>
    <cellStyle name="Comma 4 7" xfId="291"/>
    <cellStyle name="Comma 4 8" xfId="292"/>
    <cellStyle name="Comma 4 9" xfId="293"/>
    <cellStyle name="Comma 5" xfId="294"/>
    <cellStyle name="Hyperlink 2" xfId="295"/>
    <cellStyle name="Indian Comma" xfId="13"/>
    <cellStyle name="Indian Comma 10" xfId="14"/>
    <cellStyle name="Indian Comma 2" xfId="296"/>
    <cellStyle name="Normal" xfId="0" builtinId="0"/>
    <cellStyle name="Normal 10" xfId="297"/>
    <cellStyle name="Normal 10 10" xfId="298"/>
    <cellStyle name="Normal 10 11" xfId="299"/>
    <cellStyle name="Normal 10 12" xfId="300"/>
    <cellStyle name="Normal 10 13" xfId="301"/>
    <cellStyle name="Normal 10 14" xfId="302"/>
    <cellStyle name="Normal 10 15" xfId="303"/>
    <cellStyle name="Normal 10 16" xfId="304"/>
    <cellStyle name="Normal 10 17" xfId="305"/>
    <cellStyle name="Normal 10 18" xfId="306"/>
    <cellStyle name="Normal 10 19" xfId="307"/>
    <cellStyle name="Normal 10 2" xfId="308"/>
    <cellStyle name="Normal 10 20" xfId="309"/>
    <cellStyle name="Normal 10 21" xfId="310"/>
    <cellStyle name="Normal 10 22" xfId="311"/>
    <cellStyle name="Normal 10 3" xfId="312"/>
    <cellStyle name="Normal 10 4" xfId="313"/>
    <cellStyle name="Normal 10 5" xfId="314"/>
    <cellStyle name="Normal 10 6" xfId="315"/>
    <cellStyle name="Normal 10 7" xfId="316"/>
    <cellStyle name="Normal 10 8" xfId="317"/>
    <cellStyle name="Normal 10 9" xfId="318"/>
    <cellStyle name="Normal 11" xfId="319"/>
    <cellStyle name="Normal 11 10" xfId="320"/>
    <cellStyle name="Normal 11 11" xfId="321"/>
    <cellStyle name="Normal 11 12" xfId="322"/>
    <cellStyle name="Normal 11 13" xfId="323"/>
    <cellStyle name="Normal 11 14" xfId="324"/>
    <cellStyle name="Normal 11 15" xfId="325"/>
    <cellStyle name="Normal 11 2" xfId="326"/>
    <cellStyle name="Normal 11 3" xfId="327"/>
    <cellStyle name="Normal 11 4" xfId="328"/>
    <cellStyle name="Normal 11 5" xfId="329"/>
    <cellStyle name="Normal 11 6" xfId="330"/>
    <cellStyle name="Normal 11 7" xfId="331"/>
    <cellStyle name="Normal 11 8" xfId="332"/>
    <cellStyle name="Normal 11 9" xfId="333"/>
    <cellStyle name="Normal 12" xfId="334"/>
    <cellStyle name="Normal 12 10" xfId="335"/>
    <cellStyle name="Normal 12 11" xfId="336"/>
    <cellStyle name="Normal 12 12" xfId="337"/>
    <cellStyle name="Normal 12 13" xfId="338"/>
    <cellStyle name="Normal 12 14" xfId="339"/>
    <cellStyle name="Normal 12 15" xfId="340"/>
    <cellStyle name="Normal 12 2" xfId="341"/>
    <cellStyle name="Normal 12 3" xfId="15"/>
    <cellStyle name="Normal 12 3 2" xfId="342"/>
    <cellStyle name="Normal 12 4" xfId="343"/>
    <cellStyle name="Normal 12 5" xfId="344"/>
    <cellStyle name="Normal 12 6" xfId="345"/>
    <cellStyle name="Normal 12 7" xfId="346"/>
    <cellStyle name="Normal 12 8" xfId="347"/>
    <cellStyle name="Normal 12 9" xfId="348"/>
    <cellStyle name="Normal 13" xfId="35"/>
    <cellStyle name="Normal 13 10" xfId="350"/>
    <cellStyle name="Normal 13 11" xfId="351"/>
    <cellStyle name="Normal 13 12" xfId="352"/>
    <cellStyle name="Normal 13 13" xfId="353"/>
    <cellStyle name="Normal 13 14" xfId="354"/>
    <cellStyle name="Normal 13 15" xfId="355"/>
    <cellStyle name="Normal 13 16" xfId="349"/>
    <cellStyle name="Normal 13 2" xfId="356"/>
    <cellStyle name="Normal 13 3" xfId="357"/>
    <cellStyle name="Normal 13 4" xfId="358"/>
    <cellStyle name="Normal 13 5" xfId="359"/>
    <cellStyle name="Normal 13 6" xfId="360"/>
    <cellStyle name="Normal 13 7" xfId="361"/>
    <cellStyle name="Normal 13 8" xfId="362"/>
    <cellStyle name="Normal 13 9" xfId="363"/>
    <cellStyle name="Normal 14" xfId="364"/>
    <cellStyle name="Normal 14 10" xfId="365"/>
    <cellStyle name="Normal 14 11" xfId="366"/>
    <cellStyle name="Normal 14 12" xfId="367"/>
    <cellStyle name="Normal 14 13" xfId="368"/>
    <cellStyle name="Normal 14 14" xfId="369"/>
    <cellStyle name="Normal 14 15" xfId="370"/>
    <cellStyle name="Normal 14 2" xfId="371"/>
    <cellStyle name="Normal 14 3" xfId="372"/>
    <cellStyle name="Normal 14 4" xfId="373"/>
    <cellStyle name="Normal 14 5" xfId="374"/>
    <cellStyle name="Normal 14 6" xfId="375"/>
    <cellStyle name="Normal 14 7" xfId="376"/>
    <cellStyle name="Normal 14 8" xfId="377"/>
    <cellStyle name="Normal 14 9" xfId="378"/>
    <cellStyle name="Normal 15" xfId="379"/>
    <cellStyle name="Normal 15 10" xfId="380"/>
    <cellStyle name="Normal 15 11" xfId="381"/>
    <cellStyle name="Normal 15 12" xfId="382"/>
    <cellStyle name="Normal 15 13" xfId="383"/>
    <cellStyle name="Normal 15 14" xfId="384"/>
    <cellStyle name="Normal 15 15" xfId="385"/>
    <cellStyle name="Normal 15 2" xfId="386"/>
    <cellStyle name="Normal 15 3" xfId="387"/>
    <cellStyle name="Normal 15 4" xfId="388"/>
    <cellStyle name="Normal 15 5" xfId="389"/>
    <cellStyle name="Normal 15 6" xfId="390"/>
    <cellStyle name="Normal 15 7" xfId="391"/>
    <cellStyle name="Normal 15 8" xfId="392"/>
    <cellStyle name="Normal 15 9" xfId="393"/>
    <cellStyle name="Normal 16" xfId="394"/>
    <cellStyle name="Normal 16 10" xfId="395"/>
    <cellStyle name="Normal 16 11" xfId="396"/>
    <cellStyle name="Normal 16 12" xfId="397"/>
    <cellStyle name="Normal 16 13" xfId="398"/>
    <cellStyle name="Normal 16 14" xfId="399"/>
    <cellStyle name="Normal 16 15" xfId="400"/>
    <cellStyle name="Normal 16 2" xfId="401"/>
    <cellStyle name="Normal 16 3" xfId="402"/>
    <cellStyle name="Normal 16 4" xfId="403"/>
    <cellStyle name="Normal 16 5" xfId="404"/>
    <cellStyle name="Normal 16 6" xfId="405"/>
    <cellStyle name="Normal 16 7" xfId="406"/>
    <cellStyle name="Normal 16 8" xfId="407"/>
    <cellStyle name="Normal 16 9" xfId="408"/>
    <cellStyle name="Normal 17" xfId="16"/>
    <cellStyle name="Normal 17 10" xfId="410"/>
    <cellStyle name="Normal 17 11" xfId="411"/>
    <cellStyle name="Normal 17 12" xfId="412"/>
    <cellStyle name="Normal 17 13" xfId="413"/>
    <cellStyle name="Normal 17 14" xfId="414"/>
    <cellStyle name="Normal 17 15" xfId="415"/>
    <cellStyle name="Normal 17 16" xfId="409"/>
    <cellStyle name="Normal 17 2" xfId="416"/>
    <cellStyle name="Normal 17 3" xfId="417"/>
    <cellStyle name="Normal 17 4" xfId="418"/>
    <cellStyle name="Normal 17 5" xfId="419"/>
    <cellStyle name="Normal 17 6" xfId="420"/>
    <cellStyle name="Normal 17 7" xfId="421"/>
    <cellStyle name="Normal 17 8" xfId="422"/>
    <cellStyle name="Normal 17 9" xfId="423"/>
    <cellStyle name="Normal 18" xfId="424"/>
    <cellStyle name="Normal 18 2" xfId="425"/>
    <cellStyle name="Normal 19" xfId="426"/>
    <cellStyle name="Normal 2" xfId="17"/>
    <cellStyle name="Normal 2 10" xfId="428"/>
    <cellStyle name="Normal 2 11" xfId="429"/>
    <cellStyle name="Normal 2 12" xfId="430"/>
    <cellStyle name="Normal 2 13" xfId="431"/>
    <cellStyle name="Normal 2 14" xfId="432"/>
    <cellStyle name="Normal 2 15" xfId="433"/>
    <cellStyle name="Normal 2 16" xfId="427"/>
    <cellStyle name="Normal 2 2" xfId="18"/>
    <cellStyle name="Normal 2 2 2" xfId="434"/>
    <cellStyle name="Normal 2 2 2 2 2 2 2" xfId="19"/>
    <cellStyle name="Normal 2 3" xfId="435"/>
    <cellStyle name="Normal 2 4" xfId="436"/>
    <cellStyle name="Normal 2 5" xfId="437"/>
    <cellStyle name="Normal 2 6" xfId="438"/>
    <cellStyle name="Normal 2 7" xfId="439"/>
    <cellStyle name="Normal 2 8" xfId="440"/>
    <cellStyle name="Normal 2 9" xfId="441"/>
    <cellStyle name="Normal 20" xfId="442"/>
    <cellStyle name="Normal 21" xfId="443"/>
    <cellStyle name="Normal 22" xfId="444"/>
    <cellStyle name="Normal 23" xfId="20"/>
    <cellStyle name="Normal 23 2" xfId="445"/>
    <cellStyle name="Normal 24" xfId="446"/>
    <cellStyle name="Normal 25" xfId="447"/>
    <cellStyle name="Normal 26" xfId="448"/>
    <cellStyle name="Normal 27" xfId="449"/>
    <cellStyle name="Normal 28" xfId="450"/>
    <cellStyle name="Normal 29" xfId="451"/>
    <cellStyle name="Normal 3" xfId="21"/>
    <cellStyle name="Normal 3 10" xfId="453"/>
    <cellStyle name="Normal 3 11" xfId="454"/>
    <cellStyle name="Normal 3 12" xfId="455"/>
    <cellStyle name="Normal 3 13" xfId="456"/>
    <cellStyle name="Normal 3 14" xfId="457"/>
    <cellStyle name="Normal 3 144" xfId="22"/>
    <cellStyle name="Normal 3 144 2" xfId="23"/>
    <cellStyle name="Normal 3 144 3" xfId="41"/>
    <cellStyle name="Normal 3 15" xfId="458"/>
    <cellStyle name="Normal 3 16" xfId="452"/>
    <cellStyle name="Normal 3 2" xfId="24"/>
    <cellStyle name="Normal 3 2 2" xfId="459"/>
    <cellStyle name="Normal 3 3" xfId="460"/>
    <cellStyle name="Normal 3 4" xfId="461"/>
    <cellStyle name="Normal 3 5" xfId="462"/>
    <cellStyle name="Normal 3 6" xfId="463"/>
    <cellStyle name="Normal 3 7" xfId="464"/>
    <cellStyle name="Normal 3 8" xfId="465"/>
    <cellStyle name="Normal 3 9" xfId="466"/>
    <cellStyle name="Normal 30" xfId="467"/>
    <cellStyle name="Normal 31" xfId="468"/>
    <cellStyle name="Normal 32" xfId="469"/>
    <cellStyle name="Normal 33" xfId="470"/>
    <cellStyle name="Normal 34" xfId="471"/>
    <cellStyle name="Normal 35" xfId="472"/>
    <cellStyle name="Normal 36" xfId="473"/>
    <cellStyle name="Normal 37" xfId="474"/>
    <cellStyle name="Normal 38" xfId="475"/>
    <cellStyle name="Normal 39" xfId="476"/>
    <cellStyle name="Normal 4" xfId="36"/>
    <cellStyle name="Normal 4 10" xfId="478"/>
    <cellStyle name="Normal 4 11" xfId="479"/>
    <cellStyle name="Normal 4 12" xfId="480"/>
    <cellStyle name="Normal 4 13" xfId="481"/>
    <cellStyle name="Normal 4 14" xfId="482"/>
    <cellStyle name="Normal 4 15" xfId="483"/>
    <cellStyle name="Normal 4 16" xfId="477"/>
    <cellStyle name="Normal 4 2" xfId="484"/>
    <cellStyle name="Normal 4 3" xfId="485"/>
    <cellStyle name="Normal 4 4" xfId="486"/>
    <cellStyle name="Normal 4 5" xfId="487"/>
    <cellStyle name="Normal 4 6" xfId="488"/>
    <cellStyle name="Normal 4 7" xfId="489"/>
    <cellStyle name="Normal 4 8" xfId="490"/>
    <cellStyle name="Normal 4 9" xfId="491"/>
    <cellStyle name="Normal 40" xfId="48"/>
    <cellStyle name="Normal 5" xfId="25"/>
    <cellStyle name="Normal 5 10" xfId="493"/>
    <cellStyle name="Normal 5 11" xfId="494"/>
    <cellStyle name="Normal 5 12" xfId="495"/>
    <cellStyle name="Normal 5 13" xfId="496"/>
    <cellStyle name="Normal 5 14" xfId="497"/>
    <cellStyle name="Normal 5 15" xfId="498"/>
    <cellStyle name="Normal 5 16" xfId="492"/>
    <cellStyle name="Normal 5 2" xfId="26"/>
    <cellStyle name="Normal 5 2 2" xfId="499"/>
    <cellStyle name="Normal 5 3" xfId="38"/>
    <cellStyle name="Normal 5 3 2" xfId="500"/>
    <cellStyle name="Normal 5 4" xfId="501"/>
    <cellStyle name="Normal 5 5" xfId="502"/>
    <cellStyle name="Normal 5 6" xfId="503"/>
    <cellStyle name="Normal 5 7" xfId="504"/>
    <cellStyle name="Normal 5 8" xfId="505"/>
    <cellStyle name="Normal 5 9" xfId="506"/>
    <cellStyle name="Normal 6" xfId="27"/>
    <cellStyle name="Normal 6 10" xfId="508"/>
    <cellStyle name="Normal 6 11" xfId="509"/>
    <cellStyle name="Normal 6 12" xfId="510"/>
    <cellStyle name="Normal 6 13" xfId="511"/>
    <cellStyle name="Normal 6 14" xfId="512"/>
    <cellStyle name="Normal 6 15" xfId="513"/>
    <cellStyle name="Normal 6 16" xfId="507"/>
    <cellStyle name="Normal 6 2" xfId="28"/>
    <cellStyle name="Normal 6 2 2" xfId="514"/>
    <cellStyle name="Normal 6 3" xfId="515"/>
    <cellStyle name="Normal 6 4" xfId="516"/>
    <cellStyle name="Normal 6 5" xfId="517"/>
    <cellStyle name="Normal 6 6" xfId="518"/>
    <cellStyle name="Normal 6 7" xfId="519"/>
    <cellStyle name="Normal 6 8" xfId="520"/>
    <cellStyle name="Normal 6 9" xfId="521"/>
    <cellStyle name="Normal 7" xfId="29"/>
    <cellStyle name="Normal 7 10" xfId="523"/>
    <cellStyle name="Normal 7 11" xfId="524"/>
    <cellStyle name="Normal 7 12" xfId="525"/>
    <cellStyle name="Normal 7 13" xfId="526"/>
    <cellStyle name="Normal 7 14" xfId="527"/>
    <cellStyle name="Normal 7 15" xfId="528"/>
    <cellStyle name="Normal 7 16" xfId="522"/>
    <cellStyle name="Normal 7 2" xfId="529"/>
    <cellStyle name="Normal 7 3" xfId="530"/>
    <cellStyle name="Normal 7 4" xfId="531"/>
    <cellStyle name="Normal 7 5" xfId="532"/>
    <cellStyle name="Normal 7 6" xfId="533"/>
    <cellStyle name="Normal 7 7" xfId="534"/>
    <cellStyle name="Normal 7 8" xfId="535"/>
    <cellStyle name="Normal 7 9" xfId="536"/>
    <cellStyle name="Normal 8" xfId="30"/>
    <cellStyle name="Normal 8 10" xfId="538"/>
    <cellStyle name="Normal 8 11" xfId="539"/>
    <cellStyle name="Normal 8 12" xfId="540"/>
    <cellStyle name="Normal 8 13" xfId="541"/>
    <cellStyle name="Normal 8 14" xfId="542"/>
    <cellStyle name="Normal 8 15" xfId="543"/>
    <cellStyle name="Normal 8 16" xfId="537"/>
    <cellStyle name="Normal 8 2" xfId="31"/>
    <cellStyle name="Normal 8 2 2" xfId="544"/>
    <cellStyle name="Normal 8 3" xfId="39"/>
    <cellStyle name="Normal 8 3 2" xfId="545"/>
    <cellStyle name="Normal 8 4" xfId="546"/>
    <cellStyle name="Normal 8 5" xfId="547"/>
    <cellStyle name="Normal 8 6" xfId="548"/>
    <cellStyle name="Normal 8 7" xfId="549"/>
    <cellStyle name="Normal 8 8" xfId="550"/>
    <cellStyle name="Normal 8 9" xfId="551"/>
    <cellStyle name="Normal 9" xfId="552"/>
    <cellStyle name="Normal 9 10" xfId="553"/>
    <cellStyle name="Normal 9 11" xfId="554"/>
    <cellStyle name="Normal 9 12" xfId="555"/>
    <cellStyle name="Normal 9 13" xfId="556"/>
    <cellStyle name="Normal 9 14" xfId="557"/>
    <cellStyle name="Normal 9 15" xfId="558"/>
    <cellStyle name="Normal 9 2" xfId="559"/>
    <cellStyle name="Normal 9 3" xfId="560"/>
    <cellStyle name="Normal 9 4" xfId="561"/>
    <cellStyle name="Normal 9 5" xfId="562"/>
    <cellStyle name="Normal 9 6" xfId="563"/>
    <cellStyle name="Normal 9 7" xfId="564"/>
    <cellStyle name="Normal 9 8" xfId="565"/>
    <cellStyle name="Normal 9 9" xfId="566"/>
    <cellStyle name="Normal_tables-oct" xfId="32"/>
    <cellStyle name="Normal_tables-oct 3" xfId="33"/>
    <cellStyle name="Normal_tables-oct 4" xfId="37"/>
    <cellStyle name="Percent" xfId="47" builtinId="5"/>
    <cellStyle name="Percent 2" xfId="34"/>
    <cellStyle name="Percent 3" xfId="4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8"/>
  <sheetViews>
    <sheetView tabSelected="1" zoomScaleNormal="100" workbookViewId="0">
      <selection activeCell="A22" sqref="A22"/>
    </sheetView>
  </sheetViews>
  <sheetFormatPr defaultRowHeight="15.75"/>
  <cols>
    <col min="1" max="1" width="109.85546875" style="161" customWidth="1"/>
    <col min="2" max="2" width="4.5703125" bestFit="1" customWidth="1"/>
  </cols>
  <sheetData>
    <row r="1" spans="1:1" ht="15.75" customHeight="1">
      <c r="A1" s="159" t="s">
        <v>708</v>
      </c>
    </row>
    <row r="2" spans="1:1" s="1" customFormat="1" ht="18.75" customHeight="1">
      <c r="A2" s="302" t="s">
        <v>737</v>
      </c>
    </row>
    <row r="3" spans="1:1" s="1" customFormat="1" ht="18" customHeight="1">
      <c r="A3" s="303" t="s">
        <v>0</v>
      </c>
    </row>
    <row r="4" spans="1:1" s="1" customFormat="1" ht="18" customHeight="1">
      <c r="A4" s="303" t="s">
        <v>1155</v>
      </c>
    </row>
    <row r="5" spans="1:1" s="1" customFormat="1" ht="18" customHeight="1">
      <c r="A5" s="303" t="s">
        <v>1156</v>
      </c>
    </row>
    <row r="6" spans="1:1" s="1" customFormat="1" ht="18" customHeight="1">
      <c r="A6" s="303" t="s">
        <v>709</v>
      </c>
    </row>
    <row r="7" spans="1:1" s="1" customFormat="1" ht="18" customHeight="1">
      <c r="A7" s="303" t="s">
        <v>768</v>
      </c>
    </row>
    <row r="8" spans="1:1" s="1" customFormat="1" ht="18" customHeight="1">
      <c r="A8" s="303" t="s">
        <v>833</v>
      </c>
    </row>
    <row r="9" spans="1:1" s="1" customFormat="1" ht="18" customHeight="1">
      <c r="A9" s="303" t="s">
        <v>1058</v>
      </c>
    </row>
    <row r="10" spans="1:1" s="1" customFormat="1" ht="18" customHeight="1">
      <c r="A10" s="303" t="s">
        <v>710</v>
      </c>
    </row>
    <row r="11" spans="1:1" s="1" customFormat="1" ht="18" customHeight="1">
      <c r="A11" s="303" t="s">
        <v>711</v>
      </c>
    </row>
    <row r="12" spans="1:1" s="1" customFormat="1" ht="18" customHeight="1">
      <c r="A12" s="303" t="s">
        <v>712</v>
      </c>
    </row>
    <row r="13" spans="1:1" s="1" customFormat="1" ht="18" customHeight="1">
      <c r="A13" s="303" t="s">
        <v>2</v>
      </c>
    </row>
    <row r="14" spans="1:1" s="1" customFormat="1" ht="18" customHeight="1">
      <c r="A14" s="303" t="s">
        <v>3</v>
      </c>
    </row>
    <row r="15" spans="1:1" s="1" customFormat="1" ht="18" customHeight="1">
      <c r="A15" s="303" t="s">
        <v>4</v>
      </c>
    </row>
    <row r="16" spans="1:1" s="1" customFormat="1" ht="18" customHeight="1">
      <c r="A16" s="303" t="s">
        <v>5</v>
      </c>
    </row>
    <row r="17" spans="1:1" s="1" customFormat="1" ht="18" customHeight="1">
      <c r="A17" s="303" t="s">
        <v>713</v>
      </c>
    </row>
    <row r="18" spans="1:1" s="1" customFormat="1" ht="18" customHeight="1">
      <c r="A18" s="303" t="s">
        <v>971</v>
      </c>
    </row>
    <row r="19" spans="1:1" s="1" customFormat="1" ht="18" customHeight="1">
      <c r="A19" s="303" t="s">
        <v>714</v>
      </c>
    </row>
    <row r="20" spans="1:1" s="1" customFormat="1" ht="18" customHeight="1">
      <c r="A20" s="303" t="s">
        <v>6</v>
      </c>
    </row>
    <row r="21" spans="1:1" s="1" customFormat="1" ht="18" customHeight="1">
      <c r="A21" s="303" t="s">
        <v>7</v>
      </c>
    </row>
    <row r="22" spans="1:1" s="1" customFormat="1" ht="18" customHeight="1">
      <c r="A22" s="303" t="s">
        <v>8</v>
      </c>
    </row>
    <row r="23" spans="1:1" s="1" customFormat="1" ht="18" customHeight="1">
      <c r="A23" s="303" t="s">
        <v>9</v>
      </c>
    </row>
    <row r="24" spans="1:1" s="1" customFormat="1" ht="18" customHeight="1">
      <c r="A24" s="303" t="s">
        <v>10</v>
      </c>
    </row>
    <row r="25" spans="1:1" s="1" customFormat="1" ht="18" customHeight="1">
      <c r="A25" s="303" t="s">
        <v>11</v>
      </c>
    </row>
    <row r="26" spans="1:1" s="1" customFormat="1" ht="18" customHeight="1">
      <c r="A26" s="303" t="s">
        <v>12</v>
      </c>
    </row>
    <row r="27" spans="1:1" s="1" customFormat="1" ht="18" customHeight="1">
      <c r="A27" s="303" t="s">
        <v>1157</v>
      </c>
    </row>
    <row r="28" spans="1:1" s="1" customFormat="1" ht="18" customHeight="1">
      <c r="A28" s="303" t="s">
        <v>1158</v>
      </c>
    </row>
    <row r="29" spans="1:1" s="1" customFormat="1" ht="18" customHeight="1">
      <c r="A29" s="303" t="s">
        <v>1159</v>
      </c>
    </row>
    <row r="30" spans="1:1" s="1" customFormat="1" ht="18" customHeight="1">
      <c r="A30" s="303" t="s">
        <v>13</v>
      </c>
    </row>
    <row r="31" spans="1:1" s="1" customFormat="1" ht="18" customHeight="1">
      <c r="A31" s="303" t="s">
        <v>14</v>
      </c>
    </row>
    <row r="32" spans="1:1" s="1" customFormat="1" ht="18" customHeight="1">
      <c r="A32" s="303" t="s">
        <v>715</v>
      </c>
    </row>
    <row r="33" spans="1:1" s="1" customFormat="1" ht="18" customHeight="1">
      <c r="A33" s="303" t="s">
        <v>716</v>
      </c>
    </row>
    <row r="34" spans="1:1" s="1" customFormat="1" ht="18" customHeight="1">
      <c r="A34" s="303" t="s">
        <v>17</v>
      </c>
    </row>
    <row r="35" spans="1:1" s="1" customFormat="1" ht="18" customHeight="1">
      <c r="A35" s="303" t="s">
        <v>18</v>
      </c>
    </row>
    <row r="36" spans="1:1" s="1" customFormat="1" ht="18" customHeight="1">
      <c r="A36" s="303" t="s">
        <v>19</v>
      </c>
    </row>
    <row r="37" spans="1:1" s="1" customFormat="1" ht="18" customHeight="1">
      <c r="A37" s="303" t="s">
        <v>20</v>
      </c>
    </row>
    <row r="38" spans="1:1" s="1" customFormat="1" ht="18" customHeight="1">
      <c r="A38" s="303" t="s">
        <v>283</v>
      </c>
    </row>
    <row r="39" spans="1:1" s="1" customFormat="1" ht="18" customHeight="1">
      <c r="A39" s="303" t="s">
        <v>717</v>
      </c>
    </row>
    <row r="40" spans="1:1" s="1" customFormat="1" ht="18" customHeight="1">
      <c r="A40" s="303" t="s">
        <v>21</v>
      </c>
    </row>
    <row r="41" spans="1:1" s="1" customFormat="1" ht="18" customHeight="1">
      <c r="A41" s="303" t="s">
        <v>22</v>
      </c>
    </row>
    <row r="42" spans="1:1" s="1" customFormat="1" ht="18" customHeight="1">
      <c r="A42" s="303" t="s">
        <v>23</v>
      </c>
    </row>
    <row r="43" spans="1:1" s="1" customFormat="1" ht="18" customHeight="1">
      <c r="A43" s="303" t="s">
        <v>24</v>
      </c>
    </row>
    <row r="44" spans="1:1" s="1" customFormat="1" ht="18" customHeight="1">
      <c r="A44" s="303" t="s">
        <v>25</v>
      </c>
    </row>
    <row r="45" spans="1:1" s="1" customFormat="1" ht="18" customHeight="1">
      <c r="A45" s="303" t="s">
        <v>26</v>
      </c>
    </row>
    <row r="46" spans="1:1" s="1" customFormat="1" ht="18" customHeight="1">
      <c r="A46" s="303" t="s">
        <v>27</v>
      </c>
    </row>
    <row r="47" spans="1:1" s="1" customFormat="1" ht="18" customHeight="1">
      <c r="A47" s="303" t="s">
        <v>718</v>
      </c>
    </row>
    <row r="48" spans="1:1" s="1" customFormat="1" ht="18" customHeight="1">
      <c r="A48" s="303" t="s">
        <v>28</v>
      </c>
    </row>
    <row r="49" spans="1:1" s="1" customFormat="1" ht="18" customHeight="1">
      <c r="A49" s="303" t="s">
        <v>719</v>
      </c>
    </row>
    <row r="50" spans="1:1" s="1" customFormat="1" ht="18" customHeight="1">
      <c r="A50" s="303" t="s">
        <v>30</v>
      </c>
    </row>
    <row r="51" spans="1:1" s="1" customFormat="1" ht="18" customHeight="1">
      <c r="A51" s="303" t="s">
        <v>720</v>
      </c>
    </row>
    <row r="52" spans="1:1" s="1" customFormat="1" ht="18" customHeight="1">
      <c r="A52" s="303" t="s">
        <v>721</v>
      </c>
    </row>
    <row r="53" spans="1:1" s="1" customFormat="1" ht="18" customHeight="1">
      <c r="A53" s="303" t="s">
        <v>722</v>
      </c>
    </row>
    <row r="54" spans="1:1" s="1" customFormat="1" ht="18" customHeight="1">
      <c r="A54" s="303" t="s">
        <v>31</v>
      </c>
    </row>
    <row r="55" spans="1:1" s="1" customFormat="1" ht="18" customHeight="1">
      <c r="A55" s="303" t="s">
        <v>723</v>
      </c>
    </row>
    <row r="56" spans="1:1" s="1" customFormat="1" ht="18" customHeight="1">
      <c r="A56" s="303" t="s">
        <v>32</v>
      </c>
    </row>
    <row r="57" spans="1:1" s="1" customFormat="1" ht="18" customHeight="1">
      <c r="A57" s="303" t="s">
        <v>724</v>
      </c>
    </row>
    <row r="58" spans="1:1" s="1" customFormat="1" ht="18" customHeight="1">
      <c r="A58" s="303" t="s">
        <v>33</v>
      </c>
    </row>
    <row r="59" spans="1:1" s="1" customFormat="1" ht="18" customHeight="1">
      <c r="A59" s="303" t="s">
        <v>834</v>
      </c>
    </row>
    <row r="60" spans="1:1" s="1" customFormat="1" ht="18" customHeight="1">
      <c r="A60" s="303" t="s">
        <v>835</v>
      </c>
    </row>
    <row r="61" spans="1:1" s="1" customFormat="1" ht="18" customHeight="1">
      <c r="A61" s="303" t="s">
        <v>836</v>
      </c>
    </row>
    <row r="62" spans="1:1" s="1" customFormat="1" ht="18" customHeight="1">
      <c r="A62" s="303" t="s">
        <v>837</v>
      </c>
    </row>
    <row r="63" spans="1:1" s="1" customFormat="1" ht="18" customHeight="1">
      <c r="A63" s="303" t="s">
        <v>782</v>
      </c>
    </row>
    <row r="64" spans="1:1" s="1" customFormat="1" ht="18" customHeight="1">
      <c r="A64" s="303" t="s">
        <v>838</v>
      </c>
    </row>
    <row r="65" spans="1:1" s="1" customFormat="1" ht="18" customHeight="1">
      <c r="A65" s="303" t="s">
        <v>783</v>
      </c>
    </row>
    <row r="66" spans="1:1" s="1" customFormat="1" ht="18" customHeight="1">
      <c r="A66" s="303" t="s">
        <v>1160</v>
      </c>
    </row>
    <row r="67" spans="1:1" s="1" customFormat="1" ht="18" customHeight="1">
      <c r="A67" s="303" t="s">
        <v>839</v>
      </c>
    </row>
    <row r="68" spans="1:1" s="1" customFormat="1" ht="18" customHeight="1">
      <c r="A68" s="303" t="s">
        <v>840</v>
      </c>
    </row>
    <row r="69" spans="1:1" s="1" customFormat="1" ht="18" customHeight="1">
      <c r="A69" s="303" t="s">
        <v>841</v>
      </c>
    </row>
    <row r="70" spans="1:1" s="1" customFormat="1" ht="18" customHeight="1">
      <c r="A70" s="303" t="s">
        <v>842</v>
      </c>
    </row>
    <row r="71" spans="1:1" s="1" customFormat="1" ht="18" customHeight="1">
      <c r="A71" s="303" t="s">
        <v>843</v>
      </c>
    </row>
    <row r="72" spans="1:1" s="1" customFormat="1" ht="18" customHeight="1">
      <c r="A72" s="303" t="s">
        <v>844</v>
      </c>
    </row>
    <row r="73" spans="1:1" s="1" customFormat="1" ht="18" customHeight="1">
      <c r="A73" s="303" t="s">
        <v>845</v>
      </c>
    </row>
    <row r="74" spans="1:1" s="1" customFormat="1" ht="18" customHeight="1">
      <c r="A74" s="303" t="s">
        <v>846</v>
      </c>
    </row>
    <row r="75" spans="1:1" s="1" customFormat="1" ht="18" customHeight="1">
      <c r="A75" s="303" t="s">
        <v>847</v>
      </c>
    </row>
    <row r="76" spans="1:1" s="1" customFormat="1" ht="18" customHeight="1">
      <c r="A76" s="303" t="s">
        <v>848</v>
      </c>
    </row>
    <row r="77" spans="1:1" s="1" customFormat="1" ht="18" customHeight="1">
      <c r="A77" s="303" t="s">
        <v>849</v>
      </c>
    </row>
    <row r="78" spans="1:1" s="1" customFormat="1" ht="28.35" customHeight="1">
      <c r="A78" s="303" t="s">
        <v>850</v>
      </c>
    </row>
  </sheetData>
  <printOptions horizontalCentered="1"/>
  <pageMargins left="0.78431372549019618" right="0.78431372549019618" top="0.98039215686274517" bottom="0.98039215686274517" header="0.50980392156862753" footer="0.50980392156862753"/>
  <pageSetup paperSize="9" scale="51"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zoomScaleNormal="100" workbookViewId="0">
      <selection activeCell="B24" sqref="B24"/>
    </sheetView>
  </sheetViews>
  <sheetFormatPr defaultColWidth="8.7109375" defaultRowHeight="15"/>
  <cols>
    <col min="1" max="1" width="14.5703125" style="16" bestFit="1" customWidth="1"/>
    <col min="2" max="2" width="12.140625" style="16" bestFit="1" customWidth="1"/>
    <col min="3" max="3" width="9.42578125" style="16" bestFit="1" customWidth="1"/>
    <col min="4" max="4" width="12.140625" style="16" bestFit="1" customWidth="1"/>
    <col min="5" max="5" width="9.5703125" style="16" bestFit="1" customWidth="1"/>
    <col min="6" max="6" width="12.140625" style="16" bestFit="1" customWidth="1"/>
    <col min="7" max="7" width="8.42578125" style="16" bestFit="1" customWidth="1"/>
    <col min="8" max="8" width="12.140625" style="16" bestFit="1" customWidth="1"/>
    <col min="9" max="9" width="8.85546875" style="16" bestFit="1" customWidth="1"/>
    <col min="10" max="10" width="12.140625" style="16" bestFit="1" customWidth="1"/>
    <col min="11" max="11" width="8.42578125" style="16" bestFit="1" customWidth="1"/>
    <col min="12" max="12" width="12.140625" style="16" bestFit="1" customWidth="1"/>
    <col min="13" max="13" width="8.42578125" style="16" bestFit="1" customWidth="1"/>
    <col min="14" max="14" width="12.140625" style="16" customWidth="1"/>
    <col min="15" max="15" width="14" style="16" customWidth="1"/>
    <col min="16" max="16384" width="8.7109375" style="16"/>
  </cols>
  <sheetData>
    <row r="1" spans="1:15" ht="15" customHeight="1">
      <c r="A1" s="909" t="s">
        <v>712</v>
      </c>
      <c r="B1" s="909"/>
      <c r="C1" s="909"/>
      <c r="D1" s="909"/>
      <c r="E1" s="909"/>
      <c r="F1" s="909"/>
      <c r="G1" s="909"/>
      <c r="H1" s="909"/>
      <c r="I1" s="909"/>
      <c r="J1" s="909"/>
      <c r="K1" s="909"/>
      <c r="L1" s="909"/>
      <c r="M1" s="909"/>
      <c r="N1" s="909"/>
    </row>
    <row r="2" spans="1:15" s="34" customFormat="1" ht="27" customHeight="1">
      <c r="A2" s="863" t="s">
        <v>84</v>
      </c>
      <c r="B2" s="917" t="s">
        <v>87</v>
      </c>
      <c r="C2" s="918"/>
      <c r="D2" s="917" t="s">
        <v>114</v>
      </c>
      <c r="E2" s="918"/>
      <c r="F2" s="917" t="s">
        <v>115</v>
      </c>
      <c r="G2" s="918"/>
      <c r="H2" s="917" t="s">
        <v>116</v>
      </c>
      <c r="I2" s="918"/>
      <c r="J2" s="917" t="s">
        <v>117</v>
      </c>
      <c r="K2" s="918"/>
      <c r="L2" s="917" t="s">
        <v>482</v>
      </c>
      <c r="M2" s="918"/>
      <c r="N2" s="917" t="s">
        <v>481</v>
      </c>
      <c r="O2" s="918"/>
    </row>
    <row r="3" spans="1:15" s="34" customFormat="1" ht="48" customHeight="1">
      <c r="A3" s="865"/>
      <c r="B3" s="35" t="s">
        <v>100</v>
      </c>
      <c r="C3" s="35" t="s">
        <v>453</v>
      </c>
      <c r="D3" s="35" t="s">
        <v>100</v>
      </c>
      <c r="E3" s="35" t="s">
        <v>453</v>
      </c>
      <c r="F3" s="35" t="s">
        <v>100</v>
      </c>
      <c r="G3" s="35" t="s">
        <v>453</v>
      </c>
      <c r="H3" s="35" t="s">
        <v>100</v>
      </c>
      <c r="I3" s="35" t="s">
        <v>453</v>
      </c>
      <c r="J3" s="35" t="s">
        <v>100</v>
      </c>
      <c r="K3" s="35" t="s">
        <v>453</v>
      </c>
      <c r="L3" s="35" t="s">
        <v>100</v>
      </c>
      <c r="M3" s="35" t="s">
        <v>453</v>
      </c>
      <c r="N3" s="35" t="s">
        <v>100</v>
      </c>
      <c r="O3" s="35" t="s">
        <v>453</v>
      </c>
    </row>
    <row r="4" spans="1:15" s="130" customFormat="1">
      <c r="A4" s="152" t="s">
        <v>1152</v>
      </c>
      <c r="B4" s="361">
        <v>164</v>
      </c>
      <c r="C4" s="361">
        <v>138894.23061851499</v>
      </c>
      <c r="D4" s="361">
        <v>33</v>
      </c>
      <c r="E4" s="361">
        <v>115.68064</v>
      </c>
      <c r="F4" s="361">
        <v>17</v>
      </c>
      <c r="G4" s="361">
        <v>131.492176</v>
      </c>
      <c r="H4" s="361">
        <v>49</v>
      </c>
      <c r="I4" s="361">
        <v>1315.5560740849999</v>
      </c>
      <c r="J4" s="361">
        <v>4</v>
      </c>
      <c r="K4" s="361">
        <v>270.690584</v>
      </c>
      <c r="L4" s="361">
        <v>14</v>
      </c>
      <c r="M4" s="361">
        <v>3671.7905339999998</v>
      </c>
      <c r="N4" s="361">
        <v>47</v>
      </c>
      <c r="O4" s="361">
        <v>133389.67721999998</v>
      </c>
    </row>
    <row r="5" spans="1:15" s="362" customFormat="1">
      <c r="A5" s="152" t="s">
        <v>1153</v>
      </c>
      <c r="B5" s="361">
        <v>15</v>
      </c>
      <c r="C5" s="361">
        <v>4957.42</v>
      </c>
      <c r="D5" s="361">
        <v>2</v>
      </c>
      <c r="E5" s="361">
        <v>4.17</v>
      </c>
      <c r="F5" s="361">
        <v>0</v>
      </c>
      <c r="G5" s="361">
        <v>0</v>
      </c>
      <c r="H5" s="361">
        <v>8</v>
      </c>
      <c r="I5" s="361">
        <v>207.72</v>
      </c>
      <c r="J5" s="361">
        <v>2</v>
      </c>
      <c r="K5" s="361">
        <v>115.5</v>
      </c>
      <c r="L5" s="361">
        <v>2</v>
      </c>
      <c r="M5" s="361">
        <v>330.03</v>
      </c>
      <c r="N5" s="361">
        <v>1</v>
      </c>
      <c r="O5" s="361">
        <v>4300</v>
      </c>
    </row>
    <row r="6" spans="1:15" s="34" customFormat="1">
      <c r="A6" s="153">
        <v>44652</v>
      </c>
      <c r="B6" s="363">
        <v>15</v>
      </c>
      <c r="C6" s="363">
        <v>4957.42</v>
      </c>
      <c r="D6" s="363">
        <v>2</v>
      </c>
      <c r="E6" s="363">
        <v>4.17</v>
      </c>
      <c r="F6" s="363">
        <v>0</v>
      </c>
      <c r="G6" s="363">
        <v>0</v>
      </c>
      <c r="H6" s="363">
        <v>8</v>
      </c>
      <c r="I6" s="363">
        <v>207.72</v>
      </c>
      <c r="J6" s="363">
        <v>2</v>
      </c>
      <c r="K6" s="363">
        <v>115.5</v>
      </c>
      <c r="L6" s="363">
        <v>2</v>
      </c>
      <c r="M6" s="363">
        <v>330.03</v>
      </c>
      <c r="N6" s="363">
        <v>1</v>
      </c>
      <c r="O6" s="363">
        <v>4300</v>
      </c>
    </row>
    <row r="7" spans="1:15" s="34" customFormat="1" ht="18.75" customHeight="1">
      <c r="A7" s="916" t="s">
        <v>1154</v>
      </c>
      <c r="B7" s="916"/>
      <c r="C7" s="916"/>
    </row>
    <row r="8" spans="1:15" s="34" customFormat="1" ht="18" customHeight="1">
      <c r="A8" s="841" t="s">
        <v>76</v>
      </c>
      <c r="B8" s="841"/>
      <c r="C8" s="841"/>
    </row>
    <row r="9" spans="1:15" s="34" customFormat="1" ht="28.35" customHeight="1"/>
    <row r="10" spans="1:15">
      <c r="B10" s="55"/>
      <c r="C10" s="55"/>
      <c r="D10" s="55"/>
      <c r="E10" s="55"/>
      <c r="F10" s="55"/>
      <c r="G10" s="55"/>
      <c r="H10" s="55"/>
      <c r="I10" s="55"/>
      <c r="J10" s="55"/>
      <c r="K10" s="55"/>
      <c r="L10" s="55"/>
      <c r="M10" s="55"/>
      <c r="N10" s="55"/>
      <c r="O10" s="55"/>
    </row>
    <row r="11" spans="1:15">
      <c r="B11" s="55"/>
      <c r="C11" s="55"/>
      <c r="D11" s="55"/>
      <c r="E11" s="55"/>
      <c r="F11" s="55"/>
      <c r="G11" s="55"/>
      <c r="H11" s="55"/>
      <c r="I11" s="55"/>
      <c r="J11" s="55"/>
      <c r="K11" s="55"/>
      <c r="L11" s="55"/>
      <c r="M11" s="55"/>
      <c r="N11" s="55"/>
      <c r="O11" s="55"/>
    </row>
    <row r="12" spans="1:15">
      <c r="B12" s="55"/>
      <c r="C12" s="55"/>
      <c r="D12" s="55"/>
      <c r="E12" s="55"/>
      <c r="F12" s="55"/>
      <c r="G12" s="55"/>
      <c r="H12" s="55"/>
      <c r="I12" s="55"/>
      <c r="J12" s="55"/>
      <c r="K12" s="55"/>
      <c r="L12" s="55"/>
      <c r="M12" s="55"/>
      <c r="N12" s="55"/>
      <c r="O12" s="55"/>
    </row>
  </sheetData>
  <mergeCells count="11">
    <mergeCell ref="A7:C7"/>
    <mergeCell ref="A8:C8"/>
    <mergeCell ref="A1:N1"/>
    <mergeCell ref="A2:A3"/>
    <mergeCell ref="B2:C2"/>
    <mergeCell ref="D2:E2"/>
    <mergeCell ref="F2:G2"/>
    <mergeCell ref="H2:I2"/>
    <mergeCell ref="J2:K2"/>
    <mergeCell ref="L2:M2"/>
    <mergeCell ref="N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workbookViewId="0">
      <selection activeCell="E16" sqref="E16"/>
    </sheetView>
  </sheetViews>
  <sheetFormatPr defaultRowHeight="12.75"/>
  <cols>
    <col min="1" max="1" width="14.5703125" bestFit="1" customWidth="1"/>
    <col min="2" max="2" width="12.140625" bestFit="1" customWidth="1"/>
    <col min="3" max="3" width="15.5703125" bestFit="1" customWidth="1"/>
    <col min="4" max="4" width="12.140625" bestFit="1" customWidth="1"/>
    <col min="5" max="5" width="15.5703125" bestFit="1" customWidth="1"/>
    <col min="6" max="6" width="10.5703125" customWidth="1"/>
    <col min="7" max="7" width="11.42578125" customWidth="1"/>
    <col min="8" max="8" width="10" customWidth="1"/>
    <col min="9" max="9" width="12.140625" bestFit="1" customWidth="1"/>
    <col min="10" max="11" width="15.5703125" bestFit="1" customWidth="1"/>
    <col min="12" max="12" width="4.5703125" bestFit="1" customWidth="1"/>
  </cols>
  <sheetData>
    <row r="1" spans="1:11" ht="18.75" customHeight="1">
      <c r="A1" s="909" t="s">
        <v>2</v>
      </c>
      <c r="B1" s="909"/>
      <c r="C1" s="909"/>
      <c r="D1" s="909"/>
      <c r="E1" s="909"/>
      <c r="F1" s="909"/>
      <c r="G1" s="909"/>
      <c r="H1" s="909"/>
      <c r="I1" s="909"/>
      <c r="J1" s="16"/>
      <c r="K1" s="16"/>
    </row>
    <row r="2" spans="1:11" s="1" customFormat="1" ht="18" customHeight="1">
      <c r="A2" s="863" t="s">
        <v>84</v>
      </c>
      <c r="B2" s="907" t="s">
        <v>118</v>
      </c>
      <c r="C2" s="908"/>
      <c r="D2" s="907" t="s">
        <v>119</v>
      </c>
      <c r="E2" s="908"/>
      <c r="F2" s="907" t="s">
        <v>120</v>
      </c>
      <c r="G2" s="908"/>
      <c r="H2" s="907" t="s">
        <v>121</v>
      </c>
      <c r="I2" s="908"/>
      <c r="J2" s="907" t="s">
        <v>87</v>
      </c>
      <c r="K2" s="908"/>
    </row>
    <row r="3" spans="1:11" s="1" customFormat="1" ht="27" customHeight="1">
      <c r="A3" s="865"/>
      <c r="B3" s="5" t="s">
        <v>100</v>
      </c>
      <c r="C3" s="5" t="s">
        <v>453</v>
      </c>
      <c r="D3" s="5" t="s">
        <v>100</v>
      </c>
      <c r="E3" s="5" t="s">
        <v>453</v>
      </c>
      <c r="F3" s="5" t="s">
        <v>100</v>
      </c>
      <c r="G3" s="5" t="s">
        <v>453</v>
      </c>
      <c r="H3" s="5" t="s">
        <v>100</v>
      </c>
      <c r="I3" s="5" t="s">
        <v>453</v>
      </c>
      <c r="J3" s="17" t="s">
        <v>100</v>
      </c>
      <c r="K3" s="5" t="s">
        <v>453</v>
      </c>
    </row>
    <row r="4" spans="1:11" s="1" customFormat="1" ht="18" customHeight="1">
      <c r="A4" s="23" t="s">
        <v>1152</v>
      </c>
      <c r="B4" s="24">
        <v>0</v>
      </c>
      <c r="C4" s="25">
        <v>0</v>
      </c>
      <c r="D4" s="24">
        <v>0</v>
      </c>
      <c r="E4" s="25">
        <v>0</v>
      </c>
      <c r="F4" s="26">
        <v>0</v>
      </c>
      <c r="G4" s="26">
        <v>0</v>
      </c>
      <c r="H4" s="24">
        <v>29</v>
      </c>
      <c r="I4" s="25">
        <v>31439.927873000001</v>
      </c>
      <c r="J4" s="26">
        <v>29</v>
      </c>
      <c r="K4" s="25">
        <v>31439.927873000001</v>
      </c>
    </row>
    <row r="5" spans="1:11" s="1" customFormat="1" ht="18" customHeight="1">
      <c r="A5" s="23" t="s">
        <v>1153</v>
      </c>
      <c r="B5" s="24">
        <v>0</v>
      </c>
      <c r="C5" s="25">
        <v>0</v>
      </c>
      <c r="D5" s="24">
        <v>0</v>
      </c>
      <c r="E5" s="25">
        <v>0</v>
      </c>
      <c r="F5" s="26">
        <v>0</v>
      </c>
      <c r="G5" s="26">
        <v>0</v>
      </c>
      <c r="H5" s="24">
        <v>2</v>
      </c>
      <c r="I5" s="24">
        <v>958.51</v>
      </c>
      <c r="J5" s="24">
        <v>2</v>
      </c>
      <c r="K5" s="24">
        <v>958.51</v>
      </c>
    </row>
    <row r="6" spans="1:11" s="1" customFormat="1" ht="18" customHeight="1">
      <c r="A6" s="19" t="s">
        <v>1162</v>
      </c>
      <c r="B6" s="20">
        <v>0</v>
      </c>
      <c r="C6" s="21">
        <v>0</v>
      </c>
      <c r="D6" s="20">
        <v>0</v>
      </c>
      <c r="E6" s="21">
        <v>0</v>
      </c>
      <c r="F6" s="22">
        <v>0</v>
      </c>
      <c r="G6" s="22">
        <v>0</v>
      </c>
      <c r="H6" s="20">
        <v>2</v>
      </c>
      <c r="I6" s="21">
        <v>958.51</v>
      </c>
      <c r="J6" s="22">
        <v>2</v>
      </c>
      <c r="K6" s="21">
        <v>958.51</v>
      </c>
    </row>
    <row r="7" spans="1:11" s="33" customFormat="1" ht="30" customHeight="1">
      <c r="A7" s="919" t="s">
        <v>483</v>
      </c>
      <c r="B7" s="919"/>
      <c r="C7" s="919"/>
      <c r="D7" s="919"/>
      <c r="E7" s="919"/>
      <c r="F7" s="919"/>
      <c r="G7" s="919"/>
      <c r="H7" s="919"/>
      <c r="I7" s="919"/>
    </row>
    <row r="8" spans="1:11" s="33" customFormat="1" ht="13.5" customHeight="1">
      <c r="A8" s="920" t="s">
        <v>1154</v>
      </c>
      <c r="B8" s="920"/>
      <c r="C8" s="920"/>
      <c r="D8" s="920"/>
      <c r="E8" s="920"/>
      <c r="F8" s="920"/>
      <c r="G8" s="920"/>
      <c r="H8" s="920"/>
      <c r="I8" s="920"/>
    </row>
    <row r="9" spans="1:11" s="33" customFormat="1" ht="13.5" customHeight="1">
      <c r="A9" s="920" t="s">
        <v>122</v>
      </c>
      <c r="B9" s="920"/>
      <c r="C9" s="920"/>
      <c r="D9" s="920"/>
      <c r="E9" s="920"/>
      <c r="F9" s="920"/>
      <c r="G9" s="920"/>
      <c r="H9" s="920"/>
      <c r="I9" s="920"/>
    </row>
    <row r="10" spans="1:11" s="1" customFormat="1" ht="24.6" customHeight="1"/>
    <row r="13" spans="1:11" ht="15.75">
      <c r="B13" s="31">
        <f>SUM(B6:B6)</f>
        <v>0</v>
      </c>
      <c r="F13" s="289"/>
    </row>
    <row r="14" spans="1:11" ht="15.75">
      <c r="F14" s="289"/>
    </row>
    <row r="15" spans="1:11">
      <c r="F15" s="31"/>
    </row>
  </sheetData>
  <mergeCells count="10">
    <mergeCell ref="J2:K2"/>
    <mergeCell ref="A7:I7"/>
    <mergeCell ref="A9:I9"/>
    <mergeCell ref="A8:I8"/>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workbookViewId="0">
      <selection activeCell="I21" sqref="I21"/>
    </sheetView>
  </sheetViews>
  <sheetFormatPr defaultRowHeight="12.75"/>
  <cols>
    <col min="1" max="1" width="14.5703125" bestFit="1" customWidth="1"/>
    <col min="2" max="2" width="14.7109375" customWidth="1"/>
    <col min="3" max="3" width="11" customWidth="1"/>
    <col min="4" max="4" width="14.5703125" bestFit="1" customWidth="1"/>
    <col min="5" max="5" width="15.5703125" bestFit="1" customWidth="1"/>
    <col min="6" max="6" width="14.5703125" bestFit="1" customWidth="1"/>
    <col min="7" max="7" width="15.5703125" bestFit="1" customWidth="1"/>
    <col min="8" max="8" width="14.5703125" bestFit="1" customWidth="1"/>
    <col min="9" max="11" width="15.5703125" bestFit="1" customWidth="1"/>
    <col min="12" max="12" width="5.5703125" bestFit="1" customWidth="1"/>
  </cols>
  <sheetData>
    <row r="1" spans="1:12" ht="14.25" customHeight="1">
      <c r="A1" s="909" t="s">
        <v>3</v>
      </c>
      <c r="B1" s="909"/>
      <c r="C1" s="909"/>
      <c r="D1" s="909"/>
      <c r="E1" s="909"/>
      <c r="F1" s="909"/>
      <c r="G1" s="909"/>
      <c r="H1" s="909"/>
      <c r="I1" s="909"/>
      <c r="J1" s="16"/>
      <c r="K1" s="16"/>
    </row>
    <row r="2" spans="1:12" s="1" customFormat="1" ht="15.75" customHeight="1">
      <c r="A2" s="863" t="s">
        <v>123</v>
      </c>
      <c r="B2" s="907" t="s">
        <v>118</v>
      </c>
      <c r="C2" s="908"/>
      <c r="D2" s="907" t="s">
        <v>119</v>
      </c>
      <c r="E2" s="908"/>
      <c r="F2" s="907" t="s">
        <v>120</v>
      </c>
      <c r="G2" s="908"/>
      <c r="H2" s="907" t="s">
        <v>1060</v>
      </c>
      <c r="I2" s="908"/>
      <c r="J2" s="907" t="s">
        <v>87</v>
      </c>
      <c r="K2" s="908"/>
    </row>
    <row r="3" spans="1:12" s="1" customFormat="1" ht="48.75" customHeight="1">
      <c r="A3" s="865"/>
      <c r="B3" s="15" t="s">
        <v>100</v>
      </c>
      <c r="C3" s="15" t="s">
        <v>453</v>
      </c>
      <c r="D3" s="15" t="s">
        <v>100</v>
      </c>
      <c r="E3" s="15" t="s">
        <v>453</v>
      </c>
      <c r="F3" s="15" t="s">
        <v>100</v>
      </c>
      <c r="G3" s="15" t="s">
        <v>453</v>
      </c>
      <c r="H3" s="15" t="s">
        <v>100</v>
      </c>
      <c r="I3" s="15" t="s">
        <v>453</v>
      </c>
      <c r="J3" s="15" t="s">
        <v>100</v>
      </c>
      <c r="K3" s="15" t="s">
        <v>453</v>
      </c>
    </row>
    <row r="4" spans="1:12" s="1" customFormat="1" ht="15" customHeight="1">
      <c r="A4" s="29" t="s">
        <v>1152</v>
      </c>
      <c r="B4" s="26">
        <v>160</v>
      </c>
      <c r="C4" s="30">
        <v>2732.29</v>
      </c>
      <c r="D4" s="26">
        <v>30</v>
      </c>
      <c r="E4" s="24">
        <v>268</v>
      </c>
      <c r="F4" s="26">
        <v>2</v>
      </c>
      <c r="G4" s="30">
        <v>2.7199999999999998</v>
      </c>
      <c r="H4" s="26">
        <v>157</v>
      </c>
      <c r="I4" s="24">
        <v>57692.590000000004</v>
      </c>
      <c r="J4" s="26">
        <v>349</v>
      </c>
      <c r="K4" s="30">
        <v>60695.439999999995</v>
      </c>
    </row>
    <row r="5" spans="1:12" s="1" customFormat="1" ht="15" customHeight="1">
      <c r="A5" s="29" t="s">
        <v>1153</v>
      </c>
      <c r="B5" s="30">
        <v>12</v>
      </c>
      <c r="C5" s="30">
        <v>73.28</v>
      </c>
      <c r="D5" s="30">
        <v>4</v>
      </c>
      <c r="E5" s="30">
        <v>6.45</v>
      </c>
      <c r="F5" s="30">
        <v>1</v>
      </c>
      <c r="G5" s="30">
        <v>3.1</v>
      </c>
      <c r="H5" s="30">
        <v>26</v>
      </c>
      <c r="I5" s="30">
        <v>13592.53</v>
      </c>
      <c r="J5" s="30">
        <v>43</v>
      </c>
      <c r="K5" s="30">
        <v>13675.36</v>
      </c>
    </row>
    <row r="6" spans="1:12" s="1" customFormat="1" ht="15" customHeight="1">
      <c r="A6" s="27" t="s">
        <v>1162</v>
      </c>
      <c r="B6" s="28">
        <v>12</v>
      </c>
      <c r="C6" s="28">
        <v>73.28</v>
      </c>
      <c r="D6" s="28">
        <v>4</v>
      </c>
      <c r="E6" s="28">
        <v>6.45</v>
      </c>
      <c r="F6" s="28">
        <v>1</v>
      </c>
      <c r="G6" s="28">
        <v>3.1</v>
      </c>
      <c r="H6" s="28">
        <v>26</v>
      </c>
      <c r="I6" s="28">
        <v>13592.53</v>
      </c>
      <c r="J6" s="28">
        <v>43</v>
      </c>
      <c r="K6" s="28">
        <v>13675.36</v>
      </c>
    </row>
    <row r="7" spans="1:12" s="34" customFormat="1" ht="14.25" customHeight="1">
      <c r="A7" s="921" t="s">
        <v>1154</v>
      </c>
      <c r="B7" s="921"/>
      <c r="C7" s="922"/>
    </row>
    <row r="8" spans="1:12" s="34" customFormat="1" ht="14.25" customHeight="1">
      <c r="A8" s="448" t="s">
        <v>1061</v>
      </c>
      <c r="B8" s="448"/>
      <c r="C8" s="449"/>
    </row>
    <row r="9" spans="1:12" s="34" customFormat="1" ht="13.5" customHeight="1">
      <c r="A9" s="841" t="s">
        <v>122</v>
      </c>
      <c r="B9" s="841"/>
    </row>
    <row r="10" spans="1:12" s="1" customFormat="1" ht="28.35" customHeight="1"/>
    <row r="11" spans="1:12">
      <c r="C11" s="389"/>
      <c r="D11" s="389"/>
      <c r="E11" s="389"/>
      <c r="F11" s="389"/>
      <c r="G11" s="389"/>
      <c r="H11" s="389"/>
      <c r="I11" s="389"/>
      <c r="J11" s="389"/>
      <c r="K11" s="389"/>
    </row>
    <row r="12" spans="1:12">
      <c r="C12" s="388"/>
      <c r="D12" s="388"/>
      <c r="E12" s="388"/>
      <c r="F12" s="764"/>
      <c r="G12" s="388"/>
      <c r="H12" s="388"/>
      <c r="I12" s="388"/>
      <c r="J12" s="388"/>
      <c r="K12" s="388"/>
    </row>
    <row r="13" spans="1:12" ht="15">
      <c r="G13" s="31"/>
      <c r="K13" s="60"/>
      <c r="L13" s="156"/>
    </row>
    <row r="14" spans="1:12" ht="15">
      <c r="H14" s="31"/>
      <c r="K14" s="60"/>
      <c r="L14" s="156"/>
    </row>
    <row r="15" spans="1:12" ht="16.5" thickBot="1">
      <c r="D15" s="1151"/>
      <c r="F15" s="156"/>
      <c r="G15" s="156"/>
    </row>
    <row r="16" spans="1:12" ht="16.5" thickBot="1">
      <c r="D16" s="1151"/>
    </row>
    <row r="17" spans="4:6">
      <c r="D17" s="31"/>
      <c r="F17" s="156"/>
    </row>
  </sheetData>
  <mergeCells count="9">
    <mergeCell ref="J2:K2"/>
    <mergeCell ref="A9:B9"/>
    <mergeCell ref="A1:I1"/>
    <mergeCell ref="A2:A3"/>
    <mergeCell ref="B2:C2"/>
    <mergeCell ref="D2:E2"/>
    <mergeCell ref="F2:G2"/>
    <mergeCell ref="H2:I2"/>
    <mergeCell ref="A7:C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E21" sqref="E21"/>
    </sheetView>
  </sheetViews>
  <sheetFormatPr defaultColWidth="9.140625" defaultRowHeight="15"/>
  <cols>
    <col min="1" max="2" width="14.5703125" style="16" bestFit="1" customWidth="1"/>
    <col min="3" max="3" width="15.85546875" style="16" bestFit="1" customWidth="1"/>
    <col min="4" max="4" width="14.5703125" style="16" bestFit="1" customWidth="1"/>
    <col min="5" max="5" width="15.85546875" style="16" bestFit="1" customWidth="1"/>
    <col min="6" max="6" width="14.5703125" style="16" bestFit="1" customWidth="1"/>
    <col min="7" max="7" width="15.85546875" style="16" bestFit="1" customWidth="1"/>
    <col min="8" max="8" width="9.5703125" style="16" customWidth="1"/>
    <col min="9" max="9" width="15.85546875" style="16" bestFit="1" customWidth="1"/>
    <col min="10" max="10" width="4.5703125" style="16" bestFit="1" customWidth="1"/>
    <col min="11" max="16384" width="9.140625" style="16"/>
  </cols>
  <sheetData>
    <row r="1" spans="1:9" ht="15.75" customHeight="1">
      <c r="A1" s="855" t="s">
        <v>4</v>
      </c>
      <c r="B1" s="855"/>
      <c r="C1" s="855"/>
      <c r="D1" s="855"/>
      <c r="E1" s="855"/>
      <c r="F1" s="855"/>
      <c r="G1" s="855"/>
      <c r="H1" s="855"/>
      <c r="I1" s="855"/>
    </row>
    <row r="2" spans="1:9" s="34" customFormat="1" ht="18" customHeight="1">
      <c r="A2" s="923" t="s">
        <v>123</v>
      </c>
      <c r="B2" s="869" t="s">
        <v>119</v>
      </c>
      <c r="C2" s="870"/>
      <c r="D2" s="869" t="s">
        <v>118</v>
      </c>
      <c r="E2" s="870"/>
      <c r="F2" s="869" t="s">
        <v>121</v>
      </c>
      <c r="G2" s="870"/>
      <c r="H2" s="869" t="s">
        <v>87</v>
      </c>
      <c r="I2" s="870"/>
    </row>
    <row r="3" spans="1:9" s="34" customFormat="1" ht="27" customHeight="1">
      <c r="A3" s="924"/>
      <c r="B3" s="35" t="s">
        <v>100</v>
      </c>
      <c r="C3" s="35" t="s">
        <v>730</v>
      </c>
      <c r="D3" s="35" t="s">
        <v>100</v>
      </c>
      <c r="E3" s="35" t="s">
        <v>730</v>
      </c>
      <c r="F3" s="35" t="s">
        <v>100</v>
      </c>
      <c r="G3" s="35" t="s">
        <v>730</v>
      </c>
      <c r="H3" s="35" t="s">
        <v>100</v>
      </c>
      <c r="I3" s="35" t="s">
        <v>730</v>
      </c>
    </row>
    <row r="4" spans="1:9" s="41" customFormat="1" ht="18" customHeight="1">
      <c r="A4" s="23" t="s">
        <v>1152</v>
      </c>
      <c r="B4" s="39">
        <v>327</v>
      </c>
      <c r="C4" s="25">
        <v>200017.08470000001</v>
      </c>
      <c r="D4" s="25">
        <v>998</v>
      </c>
      <c r="E4" s="25">
        <v>229126.88492840002</v>
      </c>
      <c r="F4" s="39">
        <v>80</v>
      </c>
      <c r="G4" s="25">
        <v>158894.26199999999</v>
      </c>
      <c r="H4" s="25">
        <v>1405</v>
      </c>
      <c r="I4" s="206">
        <v>588036.93162839999</v>
      </c>
    </row>
    <row r="5" spans="1:9" s="41" customFormat="1" ht="18" customHeight="1">
      <c r="A5" s="23" t="s">
        <v>1153</v>
      </c>
      <c r="B5" s="25">
        <v>13</v>
      </c>
      <c r="C5" s="25">
        <v>3391</v>
      </c>
      <c r="D5" s="25">
        <v>54</v>
      </c>
      <c r="E5" s="25">
        <v>8474</v>
      </c>
      <c r="F5" s="25">
        <v>1</v>
      </c>
      <c r="G5" s="25">
        <v>2500</v>
      </c>
      <c r="H5" s="25">
        <v>68</v>
      </c>
      <c r="I5" s="25">
        <v>14366</v>
      </c>
    </row>
    <row r="6" spans="1:9" s="34" customFormat="1" ht="18" customHeight="1">
      <c r="A6" s="19" t="s">
        <v>1162</v>
      </c>
      <c r="B6" s="36">
        <v>13</v>
      </c>
      <c r="C6" s="21">
        <v>3391</v>
      </c>
      <c r="D6" s="36">
        <v>54</v>
      </c>
      <c r="E6" s="21">
        <v>8474</v>
      </c>
      <c r="F6" s="36">
        <v>1</v>
      </c>
      <c r="G6" s="21">
        <v>2500</v>
      </c>
      <c r="H6" s="43">
        <v>68</v>
      </c>
      <c r="I6" s="21">
        <v>14366</v>
      </c>
    </row>
    <row r="7" spans="1:9" s="34" customFormat="1" ht="15" customHeight="1">
      <c r="A7" s="921" t="s">
        <v>1154</v>
      </c>
      <c r="B7" s="921"/>
      <c r="C7" s="922"/>
    </row>
    <row r="8" spans="1:9" s="34" customFormat="1" ht="13.5" customHeight="1">
      <c r="A8" s="841" t="s">
        <v>124</v>
      </c>
      <c r="B8" s="841"/>
    </row>
    <row r="9" spans="1:9">
      <c r="H9" s="42"/>
      <c r="I9" s="157"/>
    </row>
    <row r="10" spans="1:9">
      <c r="B10" s="42"/>
      <c r="C10" s="42"/>
      <c r="D10" s="42"/>
      <c r="E10" s="42"/>
      <c r="F10" s="42"/>
      <c r="G10" s="42"/>
      <c r="H10" s="42"/>
      <c r="I10" s="42"/>
    </row>
    <row r="12" spans="1:9" ht="15.75" thickBot="1"/>
    <row r="13" spans="1:9" ht="15.75" thickBot="1">
      <c r="B13" s="205"/>
      <c r="C13" s="205"/>
      <c r="D13" s="205"/>
      <c r="E13" s="205"/>
      <c r="F13" s="205"/>
      <c r="G13" s="205"/>
      <c r="H13" s="205"/>
      <c r="I13" s="205"/>
    </row>
  </sheetData>
  <mergeCells count="8">
    <mergeCell ref="A8:B8"/>
    <mergeCell ref="A1:I1"/>
    <mergeCell ref="A2:A3"/>
    <mergeCell ref="B2:C2"/>
    <mergeCell ref="D2:E2"/>
    <mergeCell ref="F2:G2"/>
    <mergeCell ref="H2:I2"/>
    <mergeCell ref="A7:C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F15" sqref="F15"/>
    </sheetView>
  </sheetViews>
  <sheetFormatPr defaultColWidth="9.140625" defaultRowHeight="15"/>
  <cols>
    <col min="1" max="1" width="14.5703125" style="16" bestFit="1" customWidth="1"/>
    <col min="2" max="2" width="14.85546875" style="16" bestFit="1" customWidth="1"/>
    <col min="3" max="3" width="12.42578125" style="16" customWidth="1"/>
    <col min="4" max="4" width="9.42578125" style="16" customWidth="1"/>
    <col min="5" max="5" width="10.42578125" style="16" customWidth="1"/>
    <col min="6" max="6" width="8.85546875" style="16" bestFit="1" customWidth="1"/>
    <col min="7" max="7" width="8.5703125" style="16" customWidth="1"/>
    <col min="8" max="8" width="9.85546875" style="16" bestFit="1" customWidth="1"/>
    <col min="9" max="9" width="10.140625" style="16" customWidth="1"/>
    <col min="10" max="10" width="9.140625" style="16" customWidth="1"/>
    <col min="11" max="11" width="12.5703125" style="16" customWidth="1"/>
    <col min="12" max="16384" width="9.140625" style="16"/>
  </cols>
  <sheetData>
    <row r="1" spans="1:9" ht="15" customHeight="1">
      <c r="A1" s="909" t="s">
        <v>5</v>
      </c>
      <c r="B1" s="909"/>
      <c r="C1" s="909"/>
      <c r="D1" s="909"/>
      <c r="E1" s="909"/>
      <c r="F1" s="909"/>
      <c r="G1" s="909"/>
      <c r="H1" s="909"/>
      <c r="I1" s="909"/>
    </row>
    <row r="2" spans="1:9" s="34" customFormat="1" ht="18" customHeight="1">
      <c r="A2" s="863" t="s">
        <v>84</v>
      </c>
      <c r="B2" s="869" t="s">
        <v>125</v>
      </c>
      <c r="C2" s="870"/>
      <c r="D2" s="869" t="s">
        <v>126</v>
      </c>
      <c r="E2" s="870"/>
      <c r="F2" s="869" t="s">
        <v>127</v>
      </c>
      <c r="G2" s="925"/>
      <c r="H2" s="926" t="s">
        <v>87</v>
      </c>
      <c r="I2" s="927"/>
    </row>
    <row r="3" spans="1:9" s="34" customFormat="1" ht="54.75" customHeight="1">
      <c r="A3" s="865"/>
      <c r="B3" s="18" t="s">
        <v>128</v>
      </c>
      <c r="C3" s="18" t="s">
        <v>728</v>
      </c>
      <c r="D3" s="18" t="s">
        <v>128</v>
      </c>
      <c r="E3" s="18" t="s">
        <v>728</v>
      </c>
      <c r="F3" s="18" t="s">
        <v>128</v>
      </c>
      <c r="G3" s="18" t="s">
        <v>728</v>
      </c>
      <c r="H3" s="48" t="s">
        <v>128</v>
      </c>
      <c r="I3" s="18" t="s">
        <v>728</v>
      </c>
    </row>
    <row r="4" spans="1:9" s="41" customFormat="1" ht="18" customHeight="1">
      <c r="A4" s="23" t="s">
        <v>1152</v>
      </c>
      <c r="B4" s="25">
        <v>90320</v>
      </c>
      <c r="C4" s="40">
        <v>667730.01912863099</v>
      </c>
      <c r="D4" s="25">
        <v>65301</v>
      </c>
      <c r="E4" s="40">
        <v>1105654.3999999999</v>
      </c>
      <c r="F4" s="24">
        <v>0</v>
      </c>
      <c r="G4" s="46">
        <v>0</v>
      </c>
      <c r="H4" s="49">
        <v>155621</v>
      </c>
      <c r="I4" s="49">
        <v>1773384.4191086311</v>
      </c>
    </row>
    <row r="5" spans="1:9" s="41" customFormat="1" ht="18" customHeight="1">
      <c r="A5" s="23" t="s">
        <v>1153</v>
      </c>
      <c r="B5" s="25">
        <v>11715</v>
      </c>
      <c r="C5" s="25">
        <v>48740.24</v>
      </c>
      <c r="D5" s="25">
        <v>5175</v>
      </c>
      <c r="E5" s="25">
        <v>72866.600000000006</v>
      </c>
      <c r="F5" s="24">
        <v>0</v>
      </c>
      <c r="G5" s="46">
        <v>0</v>
      </c>
      <c r="H5" s="25">
        <v>16890</v>
      </c>
      <c r="I5" s="49">
        <v>121606.84</v>
      </c>
    </row>
    <row r="6" spans="1:9" s="34" customFormat="1" ht="18" customHeight="1">
      <c r="A6" s="19" t="s">
        <v>1162</v>
      </c>
      <c r="B6" s="21">
        <v>11715</v>
      </c>
      <c r="C6" s="21">
        <v>48740.24</v>
      </c>
      <c r="D6" s="21">
        <v>5175</v>
      </c>
      <c r="E6" s="21">
        <v>72866.600000000006</v>
      </c>
      <c r="F6" s="20">
        <v>0</v>
      </c>
      <c r="G6" s="47">
        <v>0</v>
      </c>
      <c r="H6" s="21">
        <v>16890</v>
      </c>
      <c r="I6" s="52">
        <v>121606.84</v>
      </c>
    </row>
    <row r="7" spans="1:9" s="34" customFormat="1" ht="18" customHeight="1">
      <c r="A7" s="59" t="s">
        <v>1265</v>
      </c>
      <c r="B7" s="60"/>
      <c r="C7" s="60"/>
      <c r="D7" s="60"/>
      <c r="E7" s="60"/>
      <c r="F7" s="1154"/>
      <c r="G7" s="1154"/>
      <c r="H7" s="60"/>
      <c r="I7" s="373"/>
    </row>
    <row r="8" spans="1:9" s="34" customFormat="1" ht="18.75" customHeight="1">
      <c r="A8" s="921" t="s">
        <v>1154</v>
      </c>
      <c r="B8" s="921"/>
      <c r="C8" s="922"/>
    </row>
    <row r="9" spans="1:9" s="34" customFormat="1" ht="18" customHeight="1">
      <c r="A9" s="841" t="s">
        <v>122</v>
      </c>
      <c r="B9" s="841"/>
    </row>
    <row r="11" spans="1:9">
      <c r="B11" s="55"/>
      <c r="C11" s="55"/>
      <c r="D11" s="55"/>
      <c r="E11" s="521"/>
      <c r="F11" s="55"/>
      <c r="G11" s="55"/>
      <c r="H11" s="55"/>
      <c r="I11" s="55"/>
    </row>
    <row r="12" spans="1:9">
      <c r="B12" s="290"/>
      <c r="C12" s="290"/>
      <c r="D12" s="290"/>
      <c r="E12" s="290"/>
      <c r="F12" s="290"/>
      <c r="G12" s="290"/>
      <c r="H12" s="290"/>
      <c r="I12" s="290"/>
    </row>
  </sheetData>
  <mergeCells count="8">
    <mergeCell ref="A9:B9"/>
    <mergeCell ref="A1:I1"/>
    <mergeCell ref="A2:A3"/>
    <mergeCell ref="B2:C2"/>
    <mergeCell ref="D2:E2"/>
    <mergeCell ref="F2:G2"/>
    <mergeCell ref="H2:I2"/>
    <mergeCell ref="A8:C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F22" sqref="F22"/>
    </sheetView>
  </sheetViews>
  <sheetFormatPr defaultColWidth="9.140625" defaultRowHeight="15"/>
  <cols>
    <col min="1" max="1" width="10.5703125" style="16" bestFit="1" customWidth="1"/>
    <col min="2" max="13" width="14.5703125" style="16" bestFit="1" customWidth="1"/>
    <col min="14" max="14" width="5.42578125" style="16" bestFit="1" customWidth="1"/>
    <col min="15" max="16384" width="9.140625" style="16"/>
  </cols>
  <sheetData>
    <row r="1" spans="1:15" ht="16.5" customHeight="1">
      <c r="A1" s="909" t="s">
        <v>129</v>
      </c>
      <c r="B1" s="909"/>
      <c r="C1" s="909"/>
      <c r="D1" s="909"/>
      <c r="E1" s="909"/>
      <c r="F1" s="909"/>
      <c r="G1" s="909"/>
      <c r="H1" s="909"/>
      <c r="I1" s="909"/>
      <c r="J1" s="909"/>
      <c r="K1" s="909"/>
      <c r="L1" s="909"/>
      <c r="M1" s="909"/>
    </row>
    <row r="2" spans="1:15" s="34" customFormat="1" ht="18" customHeight="1">
      <c r="A2" s="928" t="s">
        <v>130</v>
      </c>
      <c r="B2" s="869" t="s">
        <v>131</v>
      </c>
      <c r="C2" s="925"/>
      <c r="D2" s="925"/>
      <c r="E2" s="925"/>
      <c r="F2" s="925"/>
      <c r="G2" s="925"/>
      <c r="H2" s="925"/>
      <c r="I2" s="870"/>
      <c r="J2" s="910" t="s">
        <v>132</v>
      </c>
      <c r="K2" s="911"/>
      <c r="L2" s="910" t="s">
        <v>87</v>
      </c>
      <c r="M2" s="911"/>
    </row>
    <row r="3" spans="1:15" s="34" customFormat="1" ht="18" customHeight="1">
      <c r="A3" s="929"/>
      <c r="B3" s="869" t="s">
        <v>133</v>
      </c>
      <c r="C3" s="870"/>
      <c r="D3" s="869" t="s">
        <v>134</v>
      </c>
      <c r="E3" s="870"/>
      <c r="F3" s="869" t="s">
        <v>135</v>
      </c>
      <c r="G3" s="870"/>
      <c r="H3" s="869" t="s">
        <v>136</v>
      </c>
      <c r="I3" s="870"/>
      <c r="J3" s="912"/>
      <c r="K3" s="913"/>
      <c r="L3" s="912"/>
      <c r="M3" s="913"/>
    </row>
    <row r="4" spans="1:15" s="34" customFormat="1" ht="27" customHeight="1">
      <c r="A4" s="23" t="s">
        <v>137</v>
      </c>
      <c r="B4" s="35" t="s">
        <v>100</v>
      </c>
      <c r="C4" s="35" t="s">
        <v>453</v>
      </c>
      <c r="D4" s="35" t="s">
        <v>100</v>
      </c>
      <c r="E4" s="35" t="s">
        <v>453</v>
      </c>
      <c r="F4" s="35" t="s">
        <v>100</v>
      </c>
      <c r="G4" s="35" t="s">
        <v>453</v>
      </c>
      <c r="H4" s="35" t="s">
        <v>100</v>
      </c>
      <c r="I4" s="35" t="s">
        <v>453</v>
      </c>
      <c r="J4" s="35" t="s">
        <v>100</v>
      </c>
      <c r="K4" s="35" t="s">
        <v>453</v>
      </c>
      <c r="L4" s="35" t="s">
        <v>100</v>
      </c>
      <c r="M4" s="35" t="s">
        <v>453</v>
      </c>
    </row>
    <row r="5" spans="1:15" s="41" customFormat="1" ht="18" customHeight="1">
      <c r="A5" s="23" t="s">
        <v>1152</v>
      </c>
      <c r="B5" s="25">
        <v>278</v>
      </c>
      <c r="C5" s="40">
        <v>1797829.2400000002</v>
      </c>
      <c r="D5" s="25">
        <v>358</v>
      </c>
      <c r="E5" s="40">
        <v>347376.79</v>
      </c>
      <c r="F5" s="25">
        <v>297</v>
      </c>
      <c r="G5" s="25">
        <v>63824.909999999996</v>
      </c>
      <c r="H5" s="25">
        <v>236</v>
      </c>
      <c r="I5" s="25">
        <v>35894.17</v>
      </c>
      <c r="J5" s="25">
        <v>66</v>
      </c>
      <c r="K5" s="25">
        <v>10536.828999999989</v>
      </c>
      <c r="L5" s="54">
        <v>1235</v>
      </c>
      <c r="M5" s="40">
        <v>2255461.9189999998</v>
      </c>
    </row>
    <row r="6" spans="1:15" s="362" customFormat="1" ht="18" customHeight="1">
      <c r="A6" s="746" t="s">
        <v>1153</v>
      </c>
      <c r="B6" s="54">
        <v>12</v>
      </c>
      <c r="C6" s="54">
        <v>30385.81</v>
      </c>
      <c r="D6" s="54">
        <v>24</v>
      </c>
      <c r="E6" s="54">
        <v>36488.080000000002</v>
      </c>
      <c r="F6" s="54">
        <v>28</v>
      </c>
      <c r="G6" s="54">
        <v>4564.34</v>
      </c>
      <c r="H6" s="54">
        <v>13</v>
      </c>
      <c r="I6" s="54">
        <v>1788.57</v>
      </c>
      <c r="J6" s="54">
        <v>3</v>
      </c>
      <c r="K6" s="54">
        <v>141.80000000000001</v>
      </c>
      <c r="L6" s="54">
        <v>80</v>
      </c>
      <c r="M6" s="54">
        <v>73368.600000000006</v>
      </c>
      <c r="N6" s="748"/>
      <c r="O6" s="748"/>
    </row>
    <row r="7" spans="1:15" s="34" customFormat="1" ht="18" customHeight="1">
      <c r="A7" s="19" t="s">
        <v>1162</v>
      </c>
      <c r="B7" s="21">
        <v>12</v>
      </c>
      <c r="C7" s="158">
        <v>30385.81</v>
      </c>
      <c r="D7" s="21">
        <v>24</v>
      </c>
      <c r="E7" s="21">
        <v>36488.080000000002</v>
      </c>
      <c r="F7" s="21">
        <v>28</v>
      </c>
      <c r="G7" s="21">
        <v>4564.34</v>
      </c>
      <c r="H7" s="21">
        <v>13</v>
      </c>
      <c r="I7" s="21">
        <v>1788.57</v>
      </c>
      <c r="J7" s="21">
        <v>3</v>
      </c>
      <c r="K7" s="21">
        <v>141.80000000000001</v>
      </c>
      <c r="L7" s="21">
        <v>80</v>
      </c>
      <c r="M7" s="158">
        <v>73368.600000000006</v>
      </c>
      <c r="N7" s="317"/>
      <c r="O7" s="317"/>
    </row>
    <row r="8" spans="1:15" s="34" customFormat="1" ht="15" customHeight="1">
      <c r="A8" s="841" t="s">
        <v>1154</v>
      </c>
      <c r="B8" s="841"/>
      <c r="C8" s="841"/>
      <c r="D8" s="841"/>
      <c r="E8" s="841"/>
      <c r="F8" s="841"/>
      <c r="G8" s="841"/>
      <c r="H8" s="841"/>
      <c r="I8" s="841"/>
      <c r="J8" s="841"/>
      <c r="K8" s="841"/>
    </row>
    <row r="9" spans="1:15" s="34" customFormat="1" ht="15" customHeight="1">
      <c r="A9" s="747" t="s">
        <v>1150</v>
      </c>
      <c r="B9" s="747"/>
      <c r="C9" s="747"/>
      <c r="D9" s="747"/>
      <c r="E9" s="747"/>
      <c r="F9" s="747"/>
      <c r="G9" s="747"/>
      <c r="H9" s="747"/>
      <c r="I9" s="747"/>
      <c r="J9" s="747"/>
      <c r="K9" s="747"/>
    </row>
    <row r="10" spans="1:15" s="34" customFormat="1" ht="13.5" customHeight="1">
      <c r="A10" s="841" t="s">
        <v>138</v>
      </c>
      <c r="B10" s="841"/>
      <c r="C10" s="841"/>
      <c r="D10" s="841"/>
      <c r="E10" s="841"/>
      <c r="F10" s="841"/>
    </row>
    <row r="11" spans="1:15" s="34" customFormat="1" ht="26.85" customHeight="1"/>
    <row r="12" spans="1:15">
      <c r="B12" s="55"/>
      <c r="C12" s="55"/>
      <c r="D12" s="55"/>
      <c r="E12" s="55"/>
      <c r="F12" s="55"/>
      <c r="G12" s="55"/>
      <c r="H12" s="55"/>
      <c r="I12" s="55"/>
      <c r="J12" s="55"/>
      <c r="K12" s="55"/>
      <c r="L12" s="55"/>
      <c r="M12" s="55"/>
    </row>
    <row r="13" spans="1:15">
      <c r="B13" s="55"/>
      <c r="C13" s="55"/>
      <c r="D13" s="55"/>
      <c r="E13" s="55"/>
      <c r="F13" s="55"/>
      <c r="G13" s="55"/>
      <c r="H13" s="55"/>
      <c r="I13" s="55"/>
      <c r="J13" s="55"/>
      <c r="K13" s="55"/>
      <c r="L13" s="55"/>
      <c r="M13" s="55"/>
    </row>
    <row r="22" spans="3:13">
      <c r="C22" s="82"/>
      <c r="D22" s="82"/>
      <c r="E22" s="82"/>
      <c r="F22" s="82"/>
      <c r="G22" s="82"/>
      <c r="H22" s="82"/>
      <c r="I22" s="82"/>
      <c r="J22" s="82"/>
      <c r="K22" s="82"/>
      <c r="L22" s="82"/>
      <c r="M22" s="82"/>
    </row>
  </sheetData>
  <mergeCells count="11">
    <mergeCell ref="H3:I3"/>
    <mergeCell ref="A10:F10"/>
    <mergeCell ref="A1:M1"/>
    <mergeCell ref="A2:A3"/>
    <mergeCell ref="B2:I2"/>
    <mergeCell ref="J2:K3"/>
    <mergeCell ref="L2:M3"/>
    <mergeCell ref="B3:C3"/>
    <mergeCell ref="D3:E3"/>
    <mergeCell ref="F3:G3"/>
    <mergeCell ref="A8:K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Normal="100" workbookViewId="0">
      <selection activeCell="E21" sqref="E21"/>
    </sheetView>
  </sheetViews>
  <sheetFormatPr defaultColWidth="9.140625" defaultRowHeight="15"/>
  <cols>
    <col min="1" max="11" width="14.5703125" style="16" bestFit="1" customWidth="1"/>
    <col min="12" max="12" width="5.42578125" style="16" bestFit="1" customWidth="1"/>
    <col min="13" max="16384" width="9.140625" style="16"/>
  </cols>
  <sheetData>
    <row r="1" spans="1:12" ht="19.5" customHeight="1">
      <c r="A1" s="909" t="s">
        <v>139</v>
      </c>
      <c r="B1" s="909"/>
      <c r="C1" s="909"/>
      <c r="D1" s="909"/>
      <c r="E1" s="909"/>
      <c r="F1" s="909"/>
      <c r="G1" s="909"/>
      <c r="H1" s="909"/>
      <c r="I1" s="909"/>
      <c r="J1" s="909"/>
      <c r="K1" s="909"/>
    </row>
    <row r="2" spans="1:12" s="34" customFormat="1" ht="18" customHeight="1">
      <c r="A2" s="56" t="s">
        <v>130</v>
      </c>
      <c r="B2" s="907" t="s">
        <v>140</v>
      </c>
      <c r="C2" s="908"/>
      <c r="D2" s="907" t="s">
        <v>141</v>
      </c>
      <c r="E2" s="908"/>
      <c r="F2" s="907" t="s">
        <v>142</v>
      </c>
      <c r="G2" s="908"/>
      <c r="H2" s="869" t="s">
        <v>143</v>
      </c>
      <c r="I2" s="870"/>
      <c r="J2" s="907" t="s">
        <v>144</v>
      </c>
      <c r="K2" s="908"/>
    </row>
    <row r="3" spans="1:12" s="34" customFormat="1" ht="27" customHeight="1">
      <c r="A3" s="23" t="s">
        <v>137</v>
      </c>
      <c r="B3" s="35" t="s">
        <v>100</v>
      </c>
      <c r="C3" s="35" t="s">
        <v>453</v>
      </c>
      <c r="D3" s="35" t="s">
        <v>100</v>
      </c>
      <c r="E3" s="35" t="s">
        <v>453</v>
      </c>
      <c r="F3" s="35" t="s">
        <v>100</v>
      </c>
      <c r="G3" s="35" t="s">
        <v>453</v>
      </c>
      <c r="H3" s="35" t="s">
        <v>100</v>
      </c>
      <c r="I3" s="35" t="s">
        <v>453</v>
      </c>
      <c r="J3" s="35" t="s">
        <v>100</v>
      </c>
      <c r="K3" s="35" t="s">
        <v>453</v>
      </c>
    </row>
    <row r="4" spans="1:12" s="41" customFormat="1" ht="18" customHeight="1">
      <c r="A4" s="23" t="s">
        <v>1152</v>
      </c>
      <c r="B4" s="25">
        <v>500</v>
      </c>
      <c r="C4" s="40">
        <v>308101.435</v>
      </c>
      <c r="D4" s="26">
        <v>240</v>
      </c>
      <c r="E4" s="40">
        <v>86912.209999999992</v>
      </c>
      <c r="F4" s="25">
        <v>7617</v>
      </c>
      <c r="G4" s="57">
        <v>16440487.530000001</v>
      </c>
      <c r="H4" s="25">
        <v>157</v>
      </c>
      <c r="I4" s="40">
        <v>91791.199999999983</v>
      </c>
      <c r="J4" s="25">
        <v>1200</v>
      </c>
      <c r="K4" s="40">
        <v>553043.49800000002</v>
      </c>
    </row>
    <row r="5" spans="1:12" s="41" customFormat="1" ht="18" customHeight="1">
      <c r="A5" s="746" t="s">
        <v>1153</v>
      </c>
      <c r="B5" s="54">
        <v>8</v>
      </c>
      <c r="C5" s="54">
        <v>2786.68</v>
      </c>
      <c r="D5" s="54">
        <v>4</v>
      </c>
      <c r="E5" s="54">
        <v>3730.5</v>
      </c>
      <c r="F5" s="54">
        <v>445</v>
      </c>
      <c r="G5" s="54">
        <v>1222231.72</v>
      </c>
      <c r="H5" s="54">
        <v>10</v>
      </c>
      <c r="I5" s="54">
        <v>1385</v>
      </c>
      <c r="J5" s="54">
        <v>83</v>
      </c>
      <c r="K5" s="54">
        <v>45730.27</v>
      </c>
    </row>
    <row r="6" spans="1:12" s="34" customFormat="1" ht="18" customHeight="1">
      <c r="A6" s="19" t="s">
        <v>1162</v>
      </c>
      <c r="B6" s="814">
        <v>8</v>
      </c>
      <c r="C6" s="814">
        <v>2786.68</v>
      </c>
      <c r="D6" s="815">
        <v>4</v>
      </c>
      <c r="E6" s="814">
        <v>3730.5</v>
      </c>
      <c r="F6" s="814">
        <v>445</v>
      </c>
      <c r="G6" s="816">
        <v>1222231.72</v>
      </c>
      <c r="H6" s="814">
        <v>10</v>
      </c>
      <c r="I6" s="814">
        <v>1385</v>
      </c>
      <c r="J6" s="814">
        <v>83</v>
      </c>
      <c r="K6" s="158">
        <v>45730.27</v>
      </c>
    </row>
    <row r="7" spans="1:12" s="34" customFormat="1" ht="18" customHeight="1">
      <c r="A7" s="841" t="s">
        <v>1178</v>
      </c>
      <c r="B7" s="841"/>
      <c r="C7" s="841"/>
      <c r="D7" s="841"/>
      <c r="E7" s="841"/>
      <c r="F7" s="841"/>
      <c r="G7" s="841"/>
      <c r="H7" s="841"/>
      <c r="I7" s="841"/>
      <c r="J7" s="841"/>
      <c r="K7" s="841"/>
    </row>
    <row r="8" spans="1:12" s="34" customFormat="1" ht="18" customHeight="1">
      <c r="A8" s="747" t="s">
        <v>1150</v>
      </c>
      <c r="B8" s="747"/>
      <c r="C8" s="747"/>
      <c r="D8" s="747"/>
      <c r="E8" s="747"/>
      <c r="F8" s="747"/>
      <c r="G8" s="747"/>
      <c r="H8" s="747"/>
      <c r="I8" s="747"/>
      <c r="J8" s="747"/>
      <c r="K8" s="747"/>
    </row>
    <row r="9" spans="1:12" s="34" customFormat="1" ht="19.5" customHeight="1">
      <c r="A9" s="841" t="s">
        <v>138</v>
      </c>
      <c r="B9" s="841"/>
      <c r="C9" s="841"/>
      <c r="D9" s="841"/>
      <c r="E9" s="841"/>
      <c r="F9" s="841"/>
      <c r="G9" s="841"/>
      <c r="H9" s="841"/>
      <c r="I9" s="841"/>
      <c r="J9" s="841"/>
      <c r="K9" s="841"/>
    </row>
    <row r="10" spans="1:12" s="34" customFormat="1" ht="23.85" customHeight="1">
      <c r="B10" s="317"/>
      <c r="C10" s="317"/>
      <c r="D10" s="317"/>
      <c r="E10" s="317"/>
      <c r="F10" s="317"/>
      <c r="G10" s="317"/>
      <c r="H10" s="317"/>
      <c r="I10" s="317"/>
      <c r="J10" s="317"/>
      <c r="K10" s="317"/>
      <c r="L10" s="317"/>
    </row>
    <row r="11" spans="1:12">
      <c r="B11" s="55"/>
      <c r="C11" s="55"/>
      <c r="D11" s="55"/>
      <c r="E11" s="55"/>
      <c r="F11" s="55"/>
      <c r="G11" s="55"/>
      <c r="H11" s="55"/>
      <c r="I11" s="55"/>
      <c r="J11" s="55"/>
      <c r="K11" s="55"/>
    </row>
  </sheetData>
  <mergeCells count="8">
    <mergeCell ref="A9:K9"/>
    <mergeCell ref="A7:K7"/>
    <mergeCell ref="A1:K1"/>
    <mergeCell ref="B2:C2"/>
    <mergeCell ref="D2:E2"/>
    <mergeCell ref="F2:G2"/>
    <mergeCell ref="H2:I2"/>
    <mergeCell ref="J2:K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zoomScaleNormal="100" workbookViewId="0">
      <selection activeCell="F22" sqref="F22"/>
    </sheetView>
  </sheetViews>
  <sheetFormatPr defaultColWidth="9.140625" defaultRowHeight="15"/>
  <cols>
    <col min="1" max="1" width="17.5703125" style="16" customWidth="1"/>
    <col min="2" max="4" width="14.5703125" style="16" bestFit="1" customWidth="1"/>
    <col min="5" max="5" width="24.140625" style="16" bestFit="1" customWidth="1"/>
    <col min="6" max="6" width="4.5703125" style="16" bestFit="1" customWidth="1"/>
    <col min="7" max="16384" width="9.140625" style="16"/>
  </cols>
  <sheetData>
    <row r="1" spans="1:5" ht="16.5" customHeight="1">
      <c r="A1" s="855" t="s">
        <v>484</v>
      </c>
      <c r="B1" s="855"/>
      <c r="C1" s="855"/>
      <c r="D1" s="855"/>
      <c r="E1" s="855"/>
    </row>
    <row r="2" spans="1:5" s="34" customFormat="1" ht="18" customHeight="1">
      <c r="A2" s="23" t="s">
        <v>145</v>
      </c>
      <c r="B2" s="53" t="s">
        <v>1152</v>
      </c>
      <c r="C2" s="53" t="s">
        <v>1153</v>
      </c>
      <c r="D2" s="201" t="s">
        <v>1162</v>
      </c>
    </row>
    <row r="3" spans="1:5" s="34" customFormat="1" ht="18" customHeight="1">
      <c r="A3" s="23" t="s">
        <v>125</v>
      </c>
      <c r="B3" s="37">
        <v>1338225.3400000003</v>
      </c>
      <c r="C3" s="45">
        <v>100829.83</v>
      </c>
      <c r="D3" s="51">
        <v>100829.83</v>
      </c>
      <c r="E3" s="193"/>
    </row>
    <row r="4" spans="1:5" s="34" customFormat="1" ht="18" customHeight="1">
      <c r="A4" s="23" t="s">
        <v>127</v>
      </c>
      <c r="B4" s="21">
        <v>43</v>
      </c>
      <c r="C4" s="21">
        <v>2.3250755000000001</v>
      </c>
      <c r="D4" s="207">
        <v>2</v>
      </c>
    </row>
    <row r="5" spans="1:5" s="34" customFormat="1" ht="18" customHeight="1">
      <c r="A5" s="23" t="s">
        <v>126</v>
      </c>
      <c r="B5" s="58">
        <v>16566257.369999999</v>
      </c>
      <c r="C5" s="45">
        <v>1292242.73</v>
      </c>
      <c r="D5" s="37">
        <v>1292242.73</v>
      </c>
    </row>
    <row r="6" spans="1:5" s="34" customFormat="1" ht="18.75" customHeight="1">
      <c r="A6" s="841" t="s">
        <v>1178</v>
      </c>
      <c r="B6" s="841"/>
      <c r="C6" s="841"/>
      <c r="D6" s="841"/>
    </row>
    <row r="7" spans="1:5" s="34" customFormat="1" ht="18.75" customHeight="1">
      <c r="A7" s="1155" t="s">
        <v>1266</v>
      </c>
      <c r="B7" s="806"/>
      <c r="C7" s="806"/>
      <c r="D7" s="806"/>
    </row>
    <row r="8" spans="1:5" s="34" customFormat="1" ht="18" customHeight="1">
      <c r="A8" s="841" t="s">
        <v>122</v>
      </c>
      <c r="B8" s="841"/>
      <c r="C8" s="841"/>
      <c r="D8" s="841"/>
    </row>
    <row r="9" spans="1:5" s="34" customFormat="1" ht="28.35" customHeight="1"/>
  </sheetData>
  <mergeCells count="3">
    <mergeCell ref="A1:E1"/>
    <mergeCell ref="A6:D6"/>
    <mergeCell ref="A8:D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zoomScaleNormal="100" workbookViewId="0">
      <selection activeCell="C23" sqref="C23"/>
    </sheetView>
  </sheetViews>
  <sheetFormatPr defaultColWidth="9.140625" defaultRowHeight="15"/>
  <cols>
    <col min="1" max="12" width="14.5703125" style="16" bestFit="1" customWidth="1"/>
    <col min="13" max="13" width="14" style="16" bestFit="1" customWidth="1"/>
    <col min="14" max="16" width="14.5703125" style="16" bestFit="1" customWidth="1"/>
    <col min="17" max="17" width="0.42578125" style="16" bestFit="1" customWidth="1"/>
    <col min="18" max="18" width="4.5703125" style="16" bestFit="1" customWidth="1"/>
    <col min="19" max="16384" width="9.140625" style="16"/>
  </cols>
  <sheetData>
    <row r="1" spans="1:17" ht="18.75" customHeight="1">
      <c r="A1" s="909" t="s">
        <v>146</v>
      </c>
      <c r="B1" s="909"/>
      <c r="C1" s="909"/>
      <c r="D1" s="909"/>
      <c r="E1" s="909"/>
      <c r="F1" s="909"/>
      <c r="G1" s="909"/>
      <c r="H1" s="909"/>
      <c r="I1" s="909"/>
      <c r="J1" s="909"/>
      <c r="K1" s="909"/>
      <c r="L1" s="909"/>
      <c r="M1" s="909"/>
      <c r="N1" s="909"/>
      <c r="O1" s="909"/>
      <c r="P1" s="909"/>
      <c r="Q1" s="909"/>
    </row>
    <row r="2" spans="1:17" s="34" customFormat="1" ht="18" customHeight="1">
      <c r="A2" s="873" t="s">
        <v>84</v>
      </c>
      <c r="B2" s="873" t="s">
        <v>147</v>
      </c>
      <c r="C2" s="931" t="s">
        <v>734</v>
      </c>
      <c r="D2" s="873" t="s">
        <v>764</v>
      </c>
      <c r="E2" s="873" t="s">
        <v>148</v>
      </c>
      <c r="F2" s="873" t="s">
        <v>149</v>
      </c>
      <c r="G2" s="873" t="s">
        <v>150</v>
      </c>
      <c r="H2" s="873" t="s">
        <v>485</v>
      </c>
      <c r="I2" s="873" t="s">
        <v>486</v>
      </c>
      <c r="J2" s="873" t="s">
        <v>487</v>
      </c>
      <c r="K2" s="873" t="s">
        <v>151</v>
      </c>
      <c r="L2" s="873" t="s">
        <v>488</v>
      </c>
      <c r="M2" s="873" t="s">
        <v>489</v>
      </c>
      <c r="N2" s="917" t="s">
        <v>152</v>
      </c>
      <c r="O2" s="930"/>
      <c r="P2" s="918"/>
    </row>
    <row r="3" spans="1:17" s="34" customFormat="1" ht="21.75" customHeight="1">
      <c r="A3" s="874"/>
      <c r="B3" s="874"/>
      <c r="C3" s="932"/>
      <c r="D3" s="874"/>
      <c r="E3" s="874"/>
      <c r="F3" s="874"/>
      <c r="G3" s="874"/>
      <c r="H3" s="874"/>
      <c r="I3" s="874"/>
      <c r="J3" s="874"/>
      <c r="K3" s="874"/>
      <c r="L3" s="874"/>
      <c r="M3" s="874"/>
      <c r="N3" s="18" t="s">
        <v>153</v>
      </c>
      <c r="O3" s="18" t="s">
        <v>154</v>
      </c>
      <c r="P3" s="18" t="s">
        <v>155</v>
      </c>
    </row>
    <row r="4" spans="1:17" s="41" customFormat="1" ht="18" customHeight="1">
      <c r="A4" s="23" t="s">
        <v>1152</v>
      </c>
      <c r="B4" s="25">
        <v>5350</v>
      </c>
      <c r="C4" s="25">
        <v>29</v>
      </c>
      <c r="D4" s="25">
        <v>4114</v>
      </c>
      <c r="E4" s="26">
        <v>248</v>
      </c>
      <c r="F4" s="25">
        <v>7948.6900000000014</v>
      </c>
      <c r="G4" s="40">
        <v>1622189.6400000001</v>
      </c>
      <c r="H4" s="40">
        <v>1338225.3400000003</v>
      </c>
      <c r="I4" s="25">
        <v>5396.0699193548398</v>
      </c>
      <c r="J4" s="25">
        <v>16835.797345222923</v>
      </c>
      <c r="K4" s="40">
        <v>1622196.6</v>
      </c>
      <c r="L4" s="40">
        <v>1338225.4000000001</v>
      </c>
      <c r="M4" s="57">
        <v>26406501.379999999</v>
      </c>
      <c r="N4" s="25">
        <v>62245.43</v>
      </c>
      <c r="O4" s="25">
        <v>47204.5</v>
      </c>
      <c r="P4" s="25">
        <v>58568.51</v>
      </c>
    </row>
    <row r="5" spans="1:17" s="41" customFormat="1" ht="18" customHeight="1">
      <c r="A5" s="23" t="s">
        <v>1153</v>
      </c>
      <c r="B5" s="25">
        <v>5358</v>
      </c>
      <c r="C5" s="25">
        <v>29</v>
      </c>
      <c r="D5" s="25">
        <v>3864</v>
      </c>
      <c r="E5" s="26">
        <v>19</v>
      </c>
      <c r="F5" s="25">
        <v>652.91999999999996</v>
      </c>
      <c r="G5" s="25">
        <v>132511.96</v>
      </c>
      <c r="H5" s="25">
        <v>100829.83</v>
      </c>
      <c r="I5" s="25">
        <v>5306.8331578950001</v>
      </c>
      <c r="J5" s="25">
        <v>15442.907247442001</v>
      </c>
      <c r="K5" s="390">
        <v>132511.96</v>
      </c>
      <c r="L5" s="40">
        <v>100829.83</v>
      </c>
      <c r="M5" s="57">
        <v>26697882.219999999</v>
      </c>
      <c r="N5" s="50">
        <v>60845.1</v>
      </c>
      <c r="O5" s="50">
        <v>56009.07</v>
      </c>
      <c r="P5" s="50">
        <v>57060.87</v>
      </c>
    </row>
    <row r="6" spans="1:17" s="34" customFormat="1" ht="18" customHeight="1">
      <c r="A6" s="19" t="s">
        <v>1162</v>
      </c>
      <c r="B6" s="21">
        <v>5358</v>
      </c>
      <c r="C6" s="21">
        <v>29</v>
      </c>
      <c r="D6" s="21">
        <v>3864</v>
      </c>
      <c r="E6" s="22">
        <v>19</v>
      </c>
      <c r="F6" s="21">
        <v>652.91999999999996</v>
      </c>
      <c r="G6" s="21">
        <v>132511.96</v>
      </c>
      <c r="H6" s="21">
        <v>100829.83</v>
      </c>
      <c r="I6" s="21">
        <v>5306.8331578950001</v>
      </c>
      <c r="J6" s="21">
        <v>15442.907247442001</v>
      </c>
      <c r="K6" s="21">
        <v>132511.96</v>
      </c>
      <c r="L6" s="21">
        <v>100829.83</v>
      </c>
      <c r="M6" s="58">
        <v>26697882.219999999</v>
      </c>
      <c r="N6" s="21">
        <v>60845.1</v>
      </c>
      <c r="O6" s="21">
        <v>56009.07</v>
      </c>
      <c r="P6" s="21">
        <v>57060.87</v>
      </c>
    </row>
    <row r="7" spans="1:17" s="34" customFormat="1" ht="19.5" customHeight="1">
      <c r="A7" s="841" t="s">
        <v>1178</v>
      </c>
      <c r="B7" s="841"/>
      <c r="C7" s="841"/>
      <c r="D7" s="841"/>
      <c r="E7" s="841"/>
      <c r="F7" s="841"/>
      <c r="G7" s="841"/>
      <c r="H7" s="841"/>
    </row>
    <row r="8" spans="1:17" s="34" customFormat="1" ht="19.5" customHeight="1">
      <c r="A8" s="1155" t="s">
        <v>1267</v>
      </c>
      <c r="B8" s="806"/>
      <c r="C8" s="806"/>
      <c r="D8" s="806"/>
      <c r="E8" s="806"/>
      <c r="F8" s="806"/>
      <c r="G8" s="806"/>
      <c r="H8" s="806"/>
    </row>
    <row r="9" spans="1:17" s="34" customFormat="1" ht="18" customHeight="1">
      <c r="A9" s="841" t="s">
        <v>156</v>
      </c>
      <c r="B9" s="841"/>
      <c r="C9" s="841"/>
      <c r="D9" s="841"/>
      <c r="E9" s="841"/>
      <c r="F9" s="841"/>
      <c r="G9" s="841"/>
      <c r="H9" s="841"/>
    </row>
    <row r="10" spans="1:17" s="34" customFormat="1" ht="24.6" customHeight="1"/>
    <row r="11" spans="1:17">
      <c r="B11" s="55"/>
      <c r="C11" s="55"/>
      <c r="D11" s="55"/>
      <c r="E11" s="55"/>
      <c r="F11" s="55"/>
      <c r="G11" s="55"/>
      <c r="H11" s="55"/>
      <c r="I11" s="55"/>
      <c r="J11" s="55"/>
      <c r="K11" s="55"/>
      <c r="L11" s="55"/>
      <c r="M11" s="55"/>
      <c r="N11" s="55"/>
      <c r="O11" s="55"/>
      <c r="P11" s="55"/>
    </row>
    <row r="12" spans="1:17">
      <c r="A12" s="1155"/>
      <c r="G12" s="55"/>
      <c r="H12" s="55"/>
    </row>
    <row r="13" spans="1:17">
      <c r="H13" s="290"/>
    </row>
  </sheetData>
  <mergeCells count="17">
    <mergeCell ref="A9:H9"/>
    <mergeCell ref="J2:J3"/>
    <mergeCell ref="K2:K3"/>
    <mergeCell ref="L2:L3"/>
    <mergeCell ref="M2:M3"/>
    <mergeCell ref="N2:P2"/>
    <mergeCell ref="A7:H7"/>
    <mergeCell ref="A1:Q1"/>
    <mergeCell ref="A2:A3"/>
    <mergeCell ref="B2:B3"/>
    <mergeCell ref="C2:C3"/>
    <mergeCell ref="D2:D3"/>
    <mergeCell ref="E2:E3"/>
    <mergeCell ref="F2:F3"/>
    <mergeCell ref="G2:G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Normal="100" workbookViewId="0">
      <selection activeCell="A8" sqref="A8"/>
    </sheetView>
  </sheetViews>
  <sheetFormatPr defaultColWidth="9.140625" defaultRowHeight="15"/>
  <cols>
    <col min="1" max="16" width="14.5703125" style="16" bestFit="1" customWidth="1"/>
    <col min="17" max="17" width="4.5703125" style="16" bestFit="1" customWidth="1"/>
    <col min="18" max="16384" width="9.140625" style="16"/>
  </cols>
  <sheetData>
    <row r="1" spans="1:16" ht="14.25" customHeight="1">
      <c r="A1" s="909" t="s">
        <v>157</v>
      </c>
      <c r="B1" s="909"/>
      <c r="C1" s="909"/>
      <c r="D1" s="909"/>
      <c r="E1" s="909"/>
      <c r="F1" s="909"/>
      <c r="G1" s="909"/>
      <c r="H1" s="909"/>
      <c r="I1" s="909"/>
      <c r="J1" s="909"/>
      <c r="K1" s="909"/>
      <c r="L1" s="909"/>
      <c r="M1" s="909"/>
      <c r="N1" s="909"/>
      <c r="O1" s="909"/>
      <c r="P1" s="909"/>
    </row>
    <row r="2" spans="1:16" s="34" customFormat="1" ht="18.75" customHeight="1">
      <c r="A2" s="873" t="s">
        <v>84</v>
      </c>
      <c r="B2" s="873" t="s">
        <v>147</v>
      </c>
      <c r="C2" s="931" t="s">
        <v>734</v>
      </c>
      <c r="D2" s="873" t="s">
        <v>735</v>
      </c>
      <c r="E2" s="873" t="s">
        <v>148</v>
      </c>
      <c r="F2" s="873" t="s">
        <v>149</v>
      </c>
      <c r="G2" s="873" t="s">
        <v>150</v>
      </c>
      <c r="H2" s="873" t="s">
        <v>490</v>
      </c>
      <c r="I2" s="873" t="s">
        <v>486</v>
      </c>
      <c r="J2" s="873" t="s">
        <v>487</v>
      </c>
      <c r="K2" s="873" t="s">
        <v>151</v>
      </c>
      <c r="L2" s="873" t="s">
        <v>491</v>
      </c>
      <c r="M2" s="873" t="s">
        <v>489</v>
      </c>
      <c r="N2" s="917" t="s">
        <v>158</v>
      </c>
      <c r="O2" s="930"/>
      <c r="P2" s="918"/>
    </row>
    <row r="3" spans="1:16" s="34" customFormat="1" ht="21" customHeight="1">
      <c r="A3" s="874"/>
      <c r="B3" s="874"/>
      <c r="C3" s="932"/>
      <c r="D3" s="874"/>
      <c r="E3" s="874"/>
      <c r="F3" s="874"/>
      <c r="G3" s="874"/>
      <c r="H3" s="874"/>
      <c r="I3" s="874"/>
      <c r="J3" s="874"/>
      <c r="K3" s="874"/>
      <c r="L3" s="874"/>
      <c r="M3" s="874"/>
      <c r="N3" s="18" t="s">
        <v>153</v>
      </c>
      <c r="O3" s="18" t="s">
        <v>154</v>
      </c>
      <c r="P3" s="18" t="s">
        <v>155</v>
      </c>
    </row>
    <row r="4" spans="1:16" s="41" customFormat="1" ht="18" customHeight="1">
      <c r="A4" s="23" t="s">
        <v>1152</v>
      </c>
      <c r="B4" s="25">
        <v>2065</v>
      </c>
      <c r="C4" s="26">
        <v>27</v>
      </c>
      <c r="D4" s="25">
        <v>2218</v>
      </c>
      <c r="E4" s="26">
        <v>248</v>
      </c>
      <c r="F4" s="25">
        <v>55709.54</v>
      </c>
      <c r="G4" s="40">
        <v>7610249.6799999997</v>
      </c>
      <c r="H4" s="57">
        <v>16566257.369999999</v>
      </c>
      <c r="I4" s="25">
        <v>66799.42</v>
      </c>
      <c r="J4" s="25">
        <v>29736.84</v>
      </c>
      <c r="K4" s="40">
        <v>7610249.6799999997</v>
      </c>
      <c r="L4" s="57">
        <v>16566257.369999999</v>
      </c>
      <c r="M4" s="57">
        <v>26219158.749822602</v>
      </c>
      <c r="N4" s="25">
        <v>18604.45</v>
      </c>
      <c r="O4" s="25">
        <v>14151.4</v>
      </c>
      <c r="P4" s="25">
        <v>17464.75</v>
      </c>
    </row>
    <row r="5" spans="1:16" s="41" customFormat="1" ht="18" customHeight="1">
      <c r="A5" s="23" t="s">
        <v>1153</v>
      </c>
      <c r="B5" s="25">
        <v>2079</v>
      </c>
      <c r="C5" s="26">
        <v>27</v>
      </c>
      <c r="D5" s="25">
        <v>2078</v>
      </c>
      <c r="E5" s="26">
        <v>19</v>
      </c>
      <c r="F5" s="50">
        <v>4376.57</v>
      </c>
      <c r="G5" s="50">
        <v>552762.06999999995</v>
      </c>
      <c r="H5" s="50">
        <v>1292242.73</v>
      </c>
      <c r="I5" s="25">
        <v>68012.78</v>
      </c>
      <c r="J5" s="25">
        <v>29526.38</v>
      </c>
      <c r="K5" s="40">
        <v>552762.06999999995</v>
      </c>
      <c r="L5" s="40">
        <v>1292242.73</v>
      </c>
      <c r="M5" s="57">
        <v>26459284.787211701</v>
      </c>
      <c r="N5" s="25">
        <v>18114.650000000001</v>
      </c>
      <c r="O5" s="25">
        <v>16824.7</v>
      </c>
      <c r="P5" s="25">
        <v>17102.55</v>
      </c>
    </row>
    <row r="6" spans="1:16" s="34" customFormat="1" ht="18" customHeight="1">
      <c r="A6" s="19" t="s">
        <v>1162</v>
      </c>
      <c r="B6" s="21">
        <v>2079</v>
      </c>
      <c r="C6" s="22">
        <v>27</v>
      </c>
      <c r="D6" s="21">
        <v>2078</v>
      </c>
      <c r="E6" s="22">
        <v>19</v>
      </c>
      <c r="F6" s="21">
        <v>4376.57</v>
      </c>
      <c r="G6" s="37">
        <v>552762.06999999995</v>
      </c>
      <c r="H6" s="37">
        <v>1292242.73</v>
      </c>
      <c r="I6" s="21">
        <v>68012.78</v>
      </c>
      <c r="J6" s="21">
        <v>29526.38</v>
      </c>
      <c r="K6" s="37">
        <v>552762.06999999995</v>
      </c>
      <c r="L6" s="37">
        <v>1292242.73</v>
      </c>
      <c r="M6" s="58">
        <v>26459284.787211701</v>
      </c>
      <c r="N6" s="21">
        <v>18114.650000000001</v>
      </c>
      <c r="O6" s="21">
        <v>16824.7</v>
      </c>
      <c r="P6" s="21">
        <v>17102.55</v>
      </c>
    </row>
    <row r="7" spans="1:16" s="34" customFormat="1" ht="15" customHeight="1">
      <c r="A7" s="933" t="s">
        <v>159</v>
      </c>
      <c r="B7" s="933"/>
      <c r="C7" s="933"/>
      <c r="D7" s="933"/>
      <c r="E7" s="933"/>
      <c r="F7" s="933"/>
      <c r="G7" s="933"/>
      <c r="H7" s="933"/>
    </row>
    <row r="8" spans="1:16" s="34" customFormat="1" ht="15" customHeight="1">
      <c r="A8" s="1155" t="s">
        <v>1267</v>
      </c>
      <c r="B8" s="807"/>
      <c r="C8" s="807"/>
      <c r="D8" s="807"/>
      <c r="E8" s="807"/>
      <c r="F8" s="807"/>
      <c r="G8" s="807"/>
      <c r="H8" s="807"/>
    </row>
    <row r="9" spans="1:16" s="34" customFormat="1" ht="13.5" customHeight="1">
      <c r="A9" s="933" t="s">
        <v>1154</v>
      </c>
      <c r="B9" s="933"/>
      <c r="C9" s="933"/>
      <c r="D9" s="933"/>
      <c r="E9" s="933"/>
      <c r="F9" s="933"/>
      <c r="G9" s="933"/>
      <c r="H9" s="933"/>
    </row>
    <row r="10" spans="1:16" s="34" customFormat="1" ht="13.5" customHeight="1">
      <c r="A10" s="933" t="s">
        <v>160</v>
      </c>
      <c r="B10" s="933"/>
      <c r="C10" s="933"/>
      <c r="D10" s="933"/>
      <c r="E10" s="933"/>
      <c r="F10" s="933"/>
      <c r="G10" s="933"/>
      <c r="H10" s="933"/>
    </row>
    <row r="11" spans="1:16" s="34" customFormat="1" ht="28.35" customHeight="1"/>
    <row r="12" spans="1:16">
      <c r="F12" s="55"/>
      <c r="G12" s="55"/>
      <c r="H12" s="55"/>
      <c r="I12" s="55"/>
      <c r="J12" s="55"/>
      <c r="K12" s="55"/>
      <c r="L12" s="55"/>
      <c r="M12" s="55"/>
    </row>
    <row r="13" spans="1:16">
      <c r="B13" s="290"/>
      <c r="C13" s="55"/>
      <c r="D13" s="55"/>
      <c r="E13" s="55"/>
      <c r="F13" s="55"/>
      <c r="G13" s="55"/>
      <c r="H13" s="55"/>
      <c r="I13" s="55"/>
      <c r="J13" s="55"/>
      <c r="K13" s="55"/>
      <c r="L13" s="55"/>
      <c r="M13" s="55"/>
    </row>
    <row r="17" spans="8:8">
      <c r="H17" s="131"/>
    </row>
    <row r="18" spans="8:8">
      <c r="H18" s="131"/>
    </row>
    <row r="19" spans="8:8">
      <c r="H19" s="131"/>
    </row>
    <row r="20" spans="8:8">
      <c r="H20" s="131"/>
    </row>
    <row r="21" spans="8:8">
      <c r="H21" s="131"/>
    </row>
  </sheetData>
  <mergeCells count="18">
    <mergeCell ref="A7:H7"/>
    <mergeCell ref="A9:H9"/>
    <mergeCell ref="A10:H10"/>
    <mergeCell ref="J2:J3"/>
    <mergeCell ref="K2:K3"/>
    <mergeCell ref="A1:P1"/>
    <mergeCell ref="A2:A3"/>
    <mergeCell ref="B2:B3"/>
    <mergeCell ref="C2:C3"/>
    <mergeCell ref="D2:D3"/>
    <mergeCell ref="N2:P2"/>
    <mergeCell ref="L2:L3"/>
    <mergeCell ref="E2:E3"/>
    <mergeCell ref="F2:F3"/>
    <mergeCell ref="G2:G3"/>
    <mergeCell ref="M2:M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zoomScaleNormal="100" workbookViewId="0">
      <selection activeCell="E22" sqref="E22"/>
    </sheetView>
  </sheetViews>
  <sheetFormatPr defaultRowHeight="15.75"/>
  <cols>
    <col min="1" max="1" width="46.42578125" style="161" bestFit="1" customWidth="1"/>
    <col min="2" max="3" width="14.5703125" style="161" bestFit="1" customWidth="1"/>
    <col min="4" max="4" width="6.85546875" bestFit="1" customWidth="1"/>
    <col min="5" max="5" width="30.5703125" bestFit="1" customWidth="1"/>
    <col min="6" max="6" width="4.5703125" bestFit="1" customWidth="1"/>
  </cols>
  <sheetData>
    <row r="1" spans="1:4" ht="15.75" customHeight="1">
      <c r="A1" s="839" t="s">
        <v>0</v>
      </c>
      <c r="B1" s="839"/>
      <c r="C1" s="839"/>
      <c r="D1" s="839"/>
    </row>
    <row r="2" spans="1:4" s="1" customFormat="1" ht="19.5" customHeight="1">
      <c r="A2" s="17" t="s">
        <v>34</v>
      </c>
      <c r="B2" s="53" t="s">
        <v>1152</v>
      </c>
      <c r="C2" s="53" t="s">
        <v>1153</v>
      </c>
    </row>
    <row r="3" spans="1:4" s="1" customFormat="1" ht="18" customHeight="1">
      <c r="A3" s="19" t="s">
        <v>35</v>
      </c>
      <c r="B3" s="21">
        <v>3</v>
      </c>
      <c r="C3" s="158">
        <v>3</v>
      </c>
    </row>
    <row r="4" spans="1:4" s="1" customFormat="1" ht="18" customHeight="1">
      <c r="A4" s="19" t="s">
        <v>36</v>
      </c>
      <c r="B4" s="21">
        <v>3</v>
      </c>
      <c r="C4" s="158">
        <v>3</v>
      </c>
    </row>
    <row r="5" spans="1:4" s="1" customFormat="1" ht="18" customHeight="1">
      <c r="A5" s="19" t="s">
        <v>37</v>
      </c>
      <c r="B5" s="21">
        <v>3</v>
      </c>
      <c r="C5" s="158">
        <v>3</v>
      </c>
    </row>
    <row r="6" spans="1:4" s="1" customFormat="1" ht="18" customHeight="1">
      <c r="A6" s="19" t="s">
        <v>38</v>
      </c>
      <c r="B6" s="21">
        <v>5</v>
      </c>
      <c r="C6" s="158">
        <v>5</v>
      </c>
    </row>
    <row r="7" spans="1:4" s="1" customFormat="1" ht="18" customHeight="1">
      <c r="A7" s="19" t="s">
        <v>39</v>
      </c>
      <c r="B7" s="21">
        <v>4639</v>
      </c>
      <c r="C7" s="158">
        <v>4671</v>
      </c>
    </row>
    <row r="8" spans="1:4" s="1" customFormat="1" ht="18" customHeight="1">
      <c r="A8" s="19" t="s">
        <v>40</v>
      </c>
      <c r="B8" s="21">
        <v>3582</v>
      </c>
      <c r="C8" s="158">
        <v>3627</v>
      </c>
    </row>
    <row r="9" spans="1:4" s="1" customFormat="1" ht="18" customHeight="1">
      <c r="A9" s="19" t="s">
        <v>41</v>
      </c>
      <c r="B9" s="21">
        <v>2772</v>
      </c>
      <c r="C9" s="158">
        <v>2796</v>
      </c>
    </row>
    <row r="10" spans="1:4" s="1" customFormat="1" ht="18" customHeight="1">
      <c r="A10" s="19" t="s">
        <v>42</v>
      </c>
      <c r="B10" s="21">
        <v>445</v>
      </c>
      <c r="C10" s="158">
        <v>448</v>
      </c>
    </row>
    <row r="11" spans="1:4" s="1" customFormat="1" ht="18" customHeight="1">
      <c r="A11" s="19" t="s">
        <v>43</v>
      </c>
      <c r="B11" s="21">
        <v>2206</v>
      </c>
      <c r="C11" s="158">
        <v>2126</v>
      </c>
    </row>
    <row r="12" spans="1:4" s="1" customFormat="1" ht="18" customHeight="1">
      <c r="A12" s="19" t="s">
        <v>44</v>
      </c>
      <c r="B12" s="21">
        <v>3587</v>
      </c>
      <c r="C12" s="158">
        <v>3623</v>
      </c>
    </row>
    <row r="13" spans="1:4" s="310" customFormat="1" ht="18" customHeight="1">
      <c r="A13" s="162" t="s">
        <v>45</v>
      </c>
      <c r="B13" s="158">
        <v>10178</v>
      </c>
      <c r="C13" s="158">
        <v>10608</v>
      </c>
    </row>
    <row r="14" spans="1:4" s="310" customFormat="1" ht="18" customHeight="1">
      <c r="A14" s="162" t="s">
        <v>46</v>
      </c>
      <c r="B14" s="158">
        <v>19</v>
      </c>
      <c r="C14" s="158">
        <v>17</v>
      </c>
    </row>
    <row r="15" spans="1:4" s="1" customFormat="1" ht="18" customHeight="1">
      <c r="A15" s="19" t="s">
        <v>47</v>
      </c>
      <c r="B15" s="21">
        <v>2</v>
      </c>
      <c r="C15" s="158">
        <v>2</v>
      </c>
    </row>
    <row r="16" spans="1:4" s="1" customFormat="1" ht="18" customHeight="1">
      <c r="A16" s="19" t="s">
        <v>48</v>
      </c>
      <c r="B16" s="21">
        <v>272</v>
      </c>
      <c r="C16" s="158">
        <v>274</v>
      </c>
    </row>
    <row r="17" spans="1:4" s="1" customFormat="1" ht="18" customHeight="1">
      <c r="A17" s="19" t="s">
        <v>49</v>
      </c>
      <c r="B17" s="21">
        <v>615</v>
      </c>
      <c r="C17" s="158">
        <v>620</v>
      </c>
    </row>
    <row r="18" spans="1:4" s="1" customFormat="1" ht="18" customHeight="1">
      <c r="A18" s="19" t="s">
        <v>50</v>
      </c>
      <c r="B18" s="21">
        <v>215</v>
      </c>
      <c r="C18" s="158">
        <v>219</v>
      </c>
    </row>
    <row r="19" spans="1:4" s="1" customFormat="1" ht="18" customHeight="1">
      <c r="A19" s="19" t="s">
        <v>51</v>
      </c>
      <c r="B19" s="21">
        <v>65</v>
      </c>
      <c r="C19" s="158">
        <v>65</v>
      </c>
    </row>
    <row r="20" spans="1:4" s="1" customFormat="1" ht="18" customHeight="1">
      <c r="A20" s="19" t="s">
        <v>52</v>
      </c>
      <c r="B20" s="21">
        <v>30</v>
      </c>
      <c r="C20" s="158">
        <v>26</v>
      </c>
    </row>
    <row r="21" spans="1:4" s="1" customFormat="1" ht="18" customHeight="1">
      <c r="A21" s="19" t="s">
        <v>53</v>
      </c>
      <c r="B21" s="21">
        <v>7</v>
      </c>
      <c r="C21" s="158">
        <v>7</v>
      </c>
    </row>
    <row r="22" spans="1:4" s="1" customFormat="1" ht="18" customHeight="1">
      <c r="A22" s="19" t="s">
        <v>54</v>
      </c>
      <c r="B22" s="21">
        <v>5</v>
      </c>
      <c r="C22" s="158">
        <v>5</v>
      </c>
    </row>
    <row r="23" spans="1:4" s="1" customFormat="1" ht="18" customHeight="1">
      <c r="A23" s="19" t="s">
        <v>55</v>
      </c>
      <c r="B23" s="21">
        <v>78</v>
      </c>
      <c r="C23" s="158">
        <v>78</v>
      </c>
    </row>
    <row r="24" spans="1:4" s="1" customFormat="1" ht="18" customHeight="1">
      <c r="A24" s="19" t="s">
        <v>56</v>
      </c>
      <c r="B24" s="21">
        <v>189</v>
      </c>
      <c r="C24" s="158">
        <v>187</v>
      </c>
      <c r="D24" s="445"/>
    </row>
    <row r="25" spans="1:4" s="1" customFormat="1" ht="18" customHeight="1">
      <c r="A25" s="19" t="s">
        <v>57</v>
      </c>
      <c r="B25" s="21">
        <v>265</v>
      </c>
      <c r="C25" s="158">
        <v>279</v>
      </c>
      <c r="D25" s="445"/>
    </row>
    <row r="26" spans="1:4" s="1" customFormat="1" ht="18" customHeight="1">
      <c r="A26" s="19" t="s">
        <v>58</v>
      </c>
      <c r="B26" s="21">
        <v>738</v>
      </c>
      <c r="C26" s="158">
        <v>909</v>
      </c>
      <c r="D26" s="445"/>
    </row>
    <row r="27" spans="1:4" s="1" customFormat="1" ht="18" customHeight="1">
      <c r="A27" s="19" t="s">
        <v>59</v>
      </c>
      <c r="B27" s="21">
        <v>361</v>
      </c>
      <c r="C27" s="158">
        <v>367</v>
      </c>
      <c r="D27" s="445"/>
    </row>
    <row r="28" spans="1:4" s="1" customFormat="1" ht="18" customHeight="1">
      <c r="A28" s="19" t="s">
        <v>60</v>
      </c>
      <c r="B28" s="21">
        <v>49</v>
      </c>
      <c r="C28" s="158">
        <v>47</v>
      </c>
    </row>
    <row r="29" spans="1:4" s="1" customFormat="1" ht="18" customHeight="1">
      <c r="A29" s="19" t="s">
        <v>61</v>
      </c>
      <c r="B29" s="21">
        <v>1334</v>
      </c>
      <c r="C29" s="158">
        <v>1330</v>
      </c>
      <c r="D29" s="445"/>
    </row>
    <row r="30" spans="1:4" s="1" customFormat="1" ht="18" customHeight="1">
      <c r="A30" s="19" t="s">
        <v>62</v>
      </c>
      <c r="B30" s="21">
        <v>730</v>
      </c>
      <c r="C30" s="158">
        <v>826</v>
      </c>
      <c r="D30" s="445"/>
    </row>
    <row r="31" spans="1:4" s="1" customFormat="1" ht="18" customHeight="1">
      <c r="A31" s="19" t="s">
        <v>63</v>
      </c>
      <c r="B31" s="21">
        <v>15</v>
      </c>
      <c r="C31" s="158">
        <v>17</v>
      </c>
    </row>
    <row r="32" spans="1:4" s="1" customFormat="1" ht="18" customHeight="1">
      <c r="A32" s="19" t="s">
        <v>450</v>
      </c>
      <c r="B32" s="158">
        <v>4</v>
      </c>
      <c r="C32" s="158">
        <v>4</v>
      </c>
    </row>
    <row r="33" spans="1:5" s="1" customFormat="1" ht="18" customHeight="1">
      <c r="A33" s="19" t="s">
        <v>64</v>
      </c>
      <c r="B33" s="21">
        <v>1</v>
      </c>
      <c r="C33" s="21">
        <v>1</v>
      </c>
    </row>
    <row r="34" spans="1:5" s="1" customFormat="1" ht="18" customHeight="1">
      <c r="A34" s="19" t="s">
        <v>65</v>
      </c>
      <c r="B34" s="21">
        <v>2</v>
      </c>
      <c r="C34" s="21">
        <v>2</v>
      </c>
    </row>
    <row r="35" spans="1:5" s="1" customFormat="1" ht="18" customHeight="1">
      <c r="A35" s="19" t="s">
        <v>66</v>
      </c>
      <c r="B35" s="21">
        <v>0</v>
      </c>
      <c r="C35" s="21">
        <v>1</v>
      </c>
    </row>
    <row r="36" spans="1:5" s="1" customFormat="1" ht="18" customHeight="1">
      <c r="A36" s="19" t="s">
        <v>67</v>
      </c>
      <c r="B36" s="21">
        <v>0</v>
      </c>
      <c r="C36" s="21">
        <v>3</v>
      </c>
    </row>
    <row r="37" spans="1:5" s="33" customFormat="1" ht="12" customHeight="1">
      <c r="A37" s="840" t="s">
        <v>68</v>
      </c>
      <c r="B37" s="840"/>
      <c r="C37" s="840"/>
      <c r="D37" s="840"/>
      <c r="E37" s="840"/>
    </row>
    <row r="38" spans="1:5" s="33" customFormat="1" ht="11.25" customHeight="1">
      <c r="A38" s="840" t="s">
        <v>1161</v>
      </c>
      <c r="B38" s="840"/>
      <c r="C38" s="840"/>
      <c r="D38" s="840"/>
      <c r="E38" s="840"/>
    </row>
    <row r="39" spans="1:5" s="33" customFormat="1" ht="11.25" customHeight="1">
      <c r="A39" s="840" t="s">
        <v>69</v>
      </c>
      <c r="B39" s="840"/>
      <c r="C39" s="840"/>
      <c r="D39" s="840"/>
      <c r="E39" s="840"/>
    </row>
    <row r="40" spans="1:5" s="1" customFormat="1" ht="28.35" customHeight="1">
      <c r="A40" s="160"/>
      <c r="B40" s="160"/>
      <c r="C40" s="160"/>
    </row>
  </sheetData>
  <mergeCells count="4">
    <mergeCell ref="A1:D1"/>
    <mergeCell ref="A37:E37"/>
    <mergeCell ref="A39:E39"/>
    <mergeCell ref="A38:E3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
  <sheetViews>
    <sheetView zoomScaleNormal="100" workbookViewId="0">
      <selection activeCell="D18" sqref="D18"/>
    </sheetView>
  </sheetViews>
  <sheetFormatPr defaultColWidth="9.140625" defaultRowHeight="15"/>
  <cols>
    <col min="1" max="16" width="14.5703125" style="16" bestFit="1" customWidth="1"/>
    <col min="17" max="17" width="4.5703125" style="16" bestFit="1" customWidth="1"/>
    <col min="18" max="16384" width="9.140625" style="16"/>
  </cols>
  <sheetData>
    <row r="1" spans="1:16" ht="31.5" customHeight="1">
      <c r="A1" s="841" t="s">
        <v>8</v>
      </c>
      <c r="B1" s="841"/>
      <c r="C1" s="841"/>
    </row>
    <row r="2" spans="1:16" s="34" customFormat="1" ht="32.25" customHeight="1">
      <c r="A2" s="873" t="s">
        <v>123</v>
      </c>
      <c r="B2" s="873" t="s">
        <v>147</v>
      </c>
      <c r="C2" s="873" t="s">
        <v>161</v>
      </c>
      <c r="D2" s="873" t="s">
        <v>162</v>
      </c>
      <c r="E2" s="873" t="s">
        <v>148</v>
      </c>
      <c r="F2" s="873" t="s">
        <v>149</v>
      </c>
      <c r="G2" s="873" t="s">
        <v>150</v>
      </c>
      <c r="H2" s="873" t="s">
        <v>163</v>
      </c>
      <c r="I2" s="873" t="s">
        <v>164</v>
      </c>
      <c r="J2" s="873" t="s">
        <v>493</v>
      </c>
      <c r="K2" s="873" t="s">
        <v>151</v>
      </c>
      <c r="L2" s="873" t="s">
        <v>165</v>
      </c>
      <c r="M2" s="873" t="s">
        <v>166</v>
      </c>
      <c r="N2" s="917" t="s">
        <v>167</v>
      </c>
      <c r="O2" s="930"/>
      <c r="P2" s="918"/>
    </row>
    <row r="3" spans="1:16" s="34" customFormat="1" ht="21" customHeight="1">
      <c r="A3" s="874"/>
      <c r="B3" s="874"/>
      <c r="C3" s="874"/>
      <c r="D3" s="874"/>
      <c r="E3" s="874"/>
      <c r="F3" s="874"/>
      <c r="G3" s="874"/>
      <c r="H3" s="874"/>
      <c r="I3" s="874"/>
      <c r="J3" s="874"/>
      <c r="K3" s="874"/>
      <c r="L3" s="874"/>
      <c r="M3" s="874"/>
      <c r="N3" s="18" t="s">
        <v>153</v>
      </c>
      <c r="O3" s="18" t="s">
        <v>154</v>
      </c>
      <c r="P3" s="18" t="s">
        <v>155</v>
      </c>
    </row>
    <row r="4" spans="1:16" s="41" customFormat="1" ht="18" customHeight="1">
      <c r="A4" s="23" t="s">
        <v>1152</v>
      </c>
      <c r="B4" s="226">
        <v>294</v>
      </c>
      <c r="C4" s="226">
        <v>1219</v>
      </c>
      <c r="D4" s="226">
        <v>13</v>
      </c>
      <c r="E4" s="226">
        <v>248</v>
      </c>
      <c r="F4" s="226">
        <v>7.6999999999999999E-2</v>
      </c>
      <c r="G4" s="226">
        <v>49.407699999999998</v>
      </c>
      <c r="H4" s="226">
        <v>42.965980315000003</v>
      </c>
      <c r="I4" s="226">
        <v>0.17324992062500003</v>
      </c>
      <c r="J4" s="227">
        <v>55799.974435064942</v>
      </c>
      <c r="K4" s="226" t="s">
        <v>698</v>
      </c>
      <c r="L4" s="226" t="s">
        <v>698</v>
      </c>
      <c r="M4" s="228">
        <v>24177248.868711721</v>
      </c>
      <c r="N4" s="226">
        <v>36199.599999999999</v>
      </c>
      <c r="O4" s="226">
        <v>28124.97</v>
      </c>
      <c r="P4" s="226">
        <v>34410.86</v>
      </c>
    </row>
    <row r="5" spans="1:16" s="34" customFormat="1" ht="18" customHeight="1">
      <c r="A5" s="224" t="s">
        <v>1153</v>
      </c>
      <c r="B5" s="50">
        <v>291</v>
      </c>
      <c r="C5" s="50">
        <v>1216</v>
      </c>
      <c r="D5" s="50">
        <v>3</v>
      </c>
      <c r="E5" s="50">
        <v>19</v>
      </c>
      <c r="F5" s="50">
        <v>2.4000000000000001E-4</v>
      </c>
      <c r="G5" s="50">
        <v>0.89670000000000005</v>
      </c>
      <c r="H5" s="50">
        <v>2.3250755000000001</v>
      </c>
      <c r="I5" s="50">
        <v>0.12237239499999999</v>
      </c>
      <c r="J5" s="50">
        <v>968781.45830000006</v>
      </c>
      <c r="K5" s="50">
        <v>0</v>
      </c>
      <c r="L5" s="50">
        <v>0</v>
      </c>
      <c r="M5" s="50">
        <v>24217785.920000002</v>
      </c>
      <c r="N5" s="50"/>
      <c r="O5" s="50"/>
      <c r="P5" s="50"/>
    </row>
    <row r="6" spans="1:16" s="34" customFormat="1" ht="18" customHeight="1">
      <c r="A6" s="176" t="s">
        <v>1162</v>
      </c>
      <c r="B6" s="51">
        <v>291</v>
      </c>
      <c r="C6" s="51">
        <v>1216</v>
      </c>
      <c r="D6" s="51">
        <v>3</v>
      </c>
      <c r="E6" s="51">
        <v>19</v>
      </c>
      <c r="F6" s="51">
        <v>2.4000000000000001E-4</v>
      </c>
      <c r="G6" s="51">
        <v>0.89670000000000005</v>
      </c>
      <c r="H6" s="51">
        <v>2.3250755000000001</v>
      </c>
      <c r="I6" s="51">
        <v>0.12237239499999999</v>
      </c>
      <c r="J6" s="52">
        <v>968781.45830000006</v>
      </c>
      <c r="K6" s="51">
        <v>0</v>
      </c>
      <c r="L6" s="51">
        <v>0</v>
      </c>
      <c r="M6" s="104">
        <v>24217785.920000002</v>
      </c>
      <c r="N6" s="51"/>
      <c r="O6" s="51"/>
      <c r="P6" s="51"/>
    </row>
    <row r="7" spans="1:16" s="34" customFormat="1" ht="18" customHeight="1">
      <c r="A7" s="59" t="s">
        <v>929</v>
      </c>
      <c r="B7" s="60"/>
      <c r="C7" s="60"/>
      <c r="D7" s="60"/>
      <c r="E7" s="60"/>
      <c r="F7" s="60"/>
      <c r="G7" s="60"/>
      <c r="H7" s="60"/>
      <c r="I7" s="60"/>
      <c r="J7" s="60"/>
      <c r="K7" s="60"/>
      <c r="L7" s="60"/>
      <c r="M7" s="60"/>
      <c r="N7" s="60"/>
      <c r="O7" s="60"/>
      <c r="P7" s="60"/>
    </row>
    <row r="8" spans="1:16" s="34" customFormat="1" ht="18.75" customHeight="1">
      <c r="A8" s="841" t="s">
        <v>1154</v>
      </c>
      <c r="B8" s="841"/>
      <c r="C8" s="841"/>
      <c r="D8" s="841"/>
      <c r="E8" s="841"/>
      <c r="F8" s="841"/>
      <c r="G8" s="841"/>
      <c r="H8" s="841"/>
      <c r="I8" s="841"/>
      <c r="J8" s="841"/>
      <c r="K8" s="841"/>
      <c r="L8" s="841"/>
      <c r="M8" s="841"/>
      <c r="N8" s="841"/>
      <c r="O8" s="841"/>
      <c r="P8" s="841"/>
    </row>
    <row r="9" spans="1:16" s="34" customFormat="1" ht="18.75" customHeight="1">
      <c r="A9" s="841" t="s">
        <v>168</v>
      </c>
      <c r="B9" s="841"/>
      <c r="C9" s="841"/>
      <c r="D9" s="841"/>
      <c r="E9" s="841"/>
      <c r="F9" s="841"/>
      <c r="G9" s="841"/>
      <c r="H9" s="841"/>
      <c r="I9" s="841"/>
      <c r="J9" s="841"/>
      <c r="K9" s="841"/>
      <c r="L9" s="841"/>
      <c r="M9" s="841"/>
      <c r="N9" s="841"/>
      <c r="O9" s="841"/>
      <c r="P9" s="841"/>
    </row>
    <row r="10" spans="1:16" s="34" customFormat="1" ht="28.35" customHeight="1"/>
  </sheetData>
  <mergeCells count="17">
    <mergeCell ref="L2:L3"/>
    <mergeCell ref="M2:M3"/>
    <mergeCell ref="N2:P2"/>
    <mergeCell ref="A8:P8"/>
    <mergeCell ref="A9:P9"/>
    <mergeCell ref="F2:F3"/>
    <mergeCell ref="G2:G3"/>
    <mergeCell ref="H2:H3"/>
    <mergeCell ref="I2:I3"/>
    <mergeCell ref="J2:J3"/>
    <mergeCell ref="K2:K3"/>
    <mergeCell ref="E2:E3"/>
    <mergeCell ref="A1:C1"/>
    <mergeCell ref="A2:A3"/>
    <mergeCell ref="B2:B3"/>
    <mergeCell ref="C2:C3"/>
    <mergeCell ref="D2:D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activeCell="A29" sqref="A29:H29"/>
    </sheetView>
  </sheetViews>
  <sheetFormatPr defaultColWidth="9.140625" defaultRowHeight="15"/>
  <cols>
    <col min="1" max="1" width="6.42578125" style="16" bestFit="1" customWidth="1"/>
    <col min="2" max="2" width="36.42578125" style="16" bestFit="1" customWidth="1"/>
    <col min="3" max="8" width="13.5703125" style="16" bestFit="1" customWidth="1"/>
    <col min="9" max="9" width="4.85546875" style="16" bestFit="1" customWidth="1"/>
    <col min="10" max="16384" width="9.140625" style="16"/>
  </cols>
  <sheetData>
    <row r="1" spans="1:8" ht="13.5" customHeight="1">
      <c r="A1" s="934" t="s">
        <v>169</v>
      </c>
      <c r="B1" s="934"/>
      <c r="C1" s="934"/>
      <c r="D1" s="934"/>
      <c r="E1" s="935"/>
      <c r="F1" s="935"/>
      <c r="G1" s="935"/>
      <c r="H1" s="935"/>
    </row>
    <row r="2" spans="1:8" s="34" customFormat="1" ht="19.5" customHeight="1">
      <c r="A2" s="907" t="s">
        <v>170</v>
      </c>
      <c r="B2" s="914"/>
      <c r="C2" s="914"/>
      <c r="D2" s="914"/>
      <c r="E2" s="914"/>
      <c r="F2" s="914"/>
      <c r="G2" s="914"/>
      <c r="H2" s="908"/>
    </row>
    <row r="3" spans="1:8" s="34" customFormat="1" ht="15" customHeight="1">
      <c r="A3" s="863" t="s">
        <v>171</v>
      </c>
      <c r="B3" s="863" t="s">
        <v>172</v>
      </c>
      <c r="C3" s="869" t="s">
        <v>125</v>
      </c>
      <c r="D3" s="870"/>
      <c r="E3" s="869" t="s">
        <v>126</v>
      </c>
      <c r="F3" s="870"/>
      <c r="G3" s="907" t="s">
        <v>127</v>
      </c>
      <c r="H3" s="908"/>
    </row>
    <row r="4" spans="1:8" s="34" customFormat="1" ht="15" customHeight="1">
      <c r="A4" s="865"/>
      <c r="B4" s="865"/>
      <c r="C4" s="364" t="s">
        <v>1153</v>
      </c>
      <c r="D4" s="53" t="s">
        <v>1162</v>
      </c>
      <c r="E4" s="364" t="s">
        <v>1153</v>
      </c>
      <c r="F4" s="53" t="s">
        <v>1162</v>
      </c>
      <c r="G4" s="364" t="s">
        <v>1153</v>
      </c>
      <c r="H4" s="53" t="s">
        <v>1162</v>
      </c>
    </row>
    <row r="5" spans="1:8" s="34" customFormat="1" ht="15" customHeight="1">
      <c r="A5" s="22">
        <v>1</v>
      </c>
      <c r="B5" s="19" t="s">
        <v>173</v>
      </c>
      <c r="C5" s="365">
        <v>24.761201926607185</v>
      </c>
      <c r="D5" s="63">
        <v>24.761201926607185</v>
      </c>
      <c r="E5" s="62">
        <v>11.29</v>
      </c>
      <c r="F5" s="62">
        <v>11.29</v>
      </c>
      <c r="G5" s="64">
        <v>0</v>
      </c>
      <c r="H5" s="64">
        <v>0</v>
      </c>
    </row>
    <row r="6" spans="1:8" s="34" customFormat="1" ht="15" customHeight="1">
      <c r="A6" s="22">
        <v>2</v>
      </c>
      <c r="B6" s="19" t="s">
        <v>174</v>
      </c>
      <c r="C6" s="365">
        <v>0.18833198441873489</v>
      </c>
      <c r="D6" s="63">
        <v>0.18833198441873489</v>
      </c>
      <c r="E6" s="62">
        <v>0.77</v>
      </c>
      <c r="F6" s="62">
        <v>0.77</v>
      </c>
      <c r="G6" s="64">
        <v>0</v>
      </c>
      <c r="H6" s="64">
        <v>0</v>
      </c>
    </row>
    <row r="7" spans="1:8" s="34" customFormat="1" ht="15" customHeight="1">
      <c r="A7" s="22">
        <v>3</v>
      </c>
      <c r="B7" s="19" t="s">
        <v>175</v>
      </c>
      <c r="C7" s="365">
        <v>0.4678290850965971</v>
      </c>
      <c r="D7" s="63">
        <v>0.4678290850965971</v>
      </c>
      <c r="E7" s="62">
        <v>0.18</v>
      </c>
      <c r="F7" s="62">
        <v>0.18</v>
      </c>
      <c r="G7" s="64">
        <v>0</v>
      </c>
      <c r="H7" s="64">
        <v>0</v>
      </c>
    </row>
    <row r="8" spans="1:8" s="34" customFormat="1" ht="15" customHeight="1">
      <c r="A8" s="22">
        <v>4</v>
      </c>
      <c r="B8" s="19" t="s">
        <v>1064</v>
      </c>
      <c r="C8" s="365">
        <v>6.8764659712461469E-3</v>
      </c>
      <c r="D8" s="63">
        <v>6.8764659712461469E-3</v>
      </c>
      <c r="E8" s="62">
        <v>0</v>
      </c>
      <c r="F8" s="62">
        <v>0</v>
      </c>
      <c r="G8" s="64">
        <v>0</v>
      </c>
      <c r="H8" s="64">
        <v>0</v>
      </c>
    </row>
    <row r="9" spans="1:8" s="34" customFormat="1" ht="15" customHeight="1">
      <c r="A9" s="22">
        <v>5</v>
      </c>
      <c r="B9" s="19" t="s">
        <v>176</v>
      </c>
      <c r="C9" s="365">
        <v>0.21644323553955094</v>
      </c>
      <c r="D9" s="63">
        <v>0.21644323553955094</v>
      </c>
      <c r="E9" s="62">
        <v>5.0199999999999996</v>
      </c>
      <c r="F9" s="62">
        <v>5.0199999999999996</v>
      </c>
      <c r="G9" s="64">
        <v>0</v>
      </c>
      <c r="H9" s="64">
        <v>0</v>
      </c>
    </row>
    <row r="10" spans="1:8" s="34" customFormat="1" ht="15" customHeight="1">
      <c r="A10" s="22">
        <v>6</v>
      </c>
      <c r="B10" s="19" t="s">
        <v>177</v>
      </c>
      <c r="C10" s="365">
        <v>3.293312762059044E-2</v>
      </c>
      <c r="D10" s="63">
        <v>3.293312762059044E-2</v>
      </c>
      <c r="E10" s="62">
        <v>0.77</v>
      </c>
      <c r="F10" s="62">
        <v>0.77</v>
      </c>
      <c r="G10" s="64">
        <v>0</v>
      </c>
      <c r="H10" s="64">
        <v>0</v>
      </c>
    </row>
    <row r="11" spans="1:8" s="34" customFormat="1" ht="15" customHeight="1">
      <c r="A11" s="22">
        <v>7</v>
      </c>
      <c r="B11" s="19" t="s">
        <v>178</v>
      </c>
      <c r="C11" s="365">
        <v>1.4846945619057961E-2</v>
      </c>
      <c r="D11" s="63">
        <v>1.4846945619057961E-2</v>
      </c>
      <c r="E11" s="62">
        <v>0.37</v>
      </c>
      <c r="F11" s="62">
        <v>0.37</v>
      </c>
      <c r="G11" s="64">
        <v>0</v>
      </c>
      <c r="H11" s="64">
        <v>0</v>
      </c>
    </row>
    <row r="12" spans="1:8" s="34" customFormat="1" ht="15" customHeight="1">
      <c r="A12" s="22">
        <v>8</v>
      </c>
      <c r="B12" s="19" t="s">
        <v>179</v>
      </c>
      <c r="C12" s="365">
        <v>2.4694481144514695</v>
      </c>
      <c r="D12" s="63">
        <v>2.4694481144514695</v>
      </c>
      <c r="E12" s="62">
        <v>7.0000000000000007E-2</v>
      </c>
      <c r="F12" s="62">
        <v>7.0000000000000007E-2</v>
      </c>
      <c r="G12" s="64">
        <v>58.715030110000001</v>
      </c>
      <c r="H12" s="64">
        <v>58.715030110000001</v>
      </c>
    </row>
    <row r="13" spans="1:8" s="34" customFormat="1" ht="15" customHeight="1">
      <c r="A13" s="22">
        <v>9</v>
      </c>
      <c r="B13" s="19" t="s">
        <v>180</v>
      </c>
      <c r="C13" s="365">
        <v>2.3751175212412077E-2</v>
      </c>
      <c r="D13" s="63">
        <v>2.3751175212412077E-2</v>
      </c>
      <c r="E13" s="62">
        <v>4.9400000000000004</v>
      </c>
      <c r="F13" s="62">
        <v>4.9400000000000004</v>
      </c>
      <c r="G13" s="64">
        <v>0</v>
      </c>
      <c r="H13" s="64">
        <v>0</v>
      </c>
    </row>
    <row r="14" spans="1:8" s="34" customFormat="1" ht="15" customHeight="1">
      <c r="A14" s="22">
        <v>10</v>
      </c>
      <c r="B14" s="19" t="s">
        <v>181</v>
      </c>
      <c r="C14" s="365">
        <v>8.0389821473086653E-2</v>
      </c>
      <c r="D14" s="63">
        <v>8.0389821473086653E-2</v>
      </c>
      <c r="E14" s="62">
        <v>0</v>
      </c>
      <c r="F14" s="62">
        <v>0</v>
      </c>
      <c r="G14" s="64">
        <v>0</v>
      </c>
      <c r="H14" s="64">
        <v>0</v>
      </c>
    </row>
    <row r="15" spans="1:8" s="34" customFormat="1" ht="15" customHeight="1">
      <c r="A15" s="22">
        <v>11</v>
      </c>
      <c r="B15" s="19" t="s">
        <v>182</v>
      </c>
      <c r="C15" s="365">
        <v>0.55011557294521285</v>
      </c>
      <c r="D15" s="63">
        <v>0.55011557294521285</v>
      </c>
      <c r="E15" s="62">
        <v>2.59</v>
      </c>
      <c r="F15" s="62">
        <v>2.59</v>
      </c>
      <c r="G15" s="64">
        <v>0</v>
      </c>
      <c r="H15" s="64">
        <v>0</v>
      </c>
    </row>
    <row r="16" spans="1:8" s="34" customFormat="1" ht="15" customHeight="1">
      <c r="A16" s="22">
        <v>12</v>
      </c>
      <c r="B16" s="19" t="s">
        <v>183</v>
      </c>
      <c r="C16" s="365">
        <v>0.30463999607859565</v>
      </c>
      <c r="D16" s="63">
        <v>0.30463999607859565</v>
      </c>
      <c r="E16" s="62">
        <v>0.63</v>
      </c>
      <c r="F16" s="62">
        <v>0.63</v>
      </c>
      <c r="G16" s="64">
        <v>0</v>
      </c>
      <c r="H16" s="64">
        <v>0</v>
      </c>
    </row>
    <row r="17" spans="1:8" s="34" customFormat="1" ht="15" customHeight="1">
      <c r="A17" s="22">
        <v>13</v>
      </c>
      <c r="B17" s="19" t="s">
        <v>184</v>
      </c>
      <c r="C17" s="365">
        <v>0.19675789777492889</v>
      </c>
      <c r="D17" s="63">
        <v>0.19675789777492889</v>
      </c>
      <c r="E17" s="62">
        <v>0.22</v>
      </c>
      <c r="F17" s="62">
        <v>0.22</v>
      </c>
      <c r="G17" s="64">
        <v>0</v>
      </c>
      <c r="H17" s="64">
        <v>0</v>
      </c>
    </row>
    <row r="18" spans="1:8" s="34" customFormat="1" ht="15" customHeight="1">
      <c r="A18" s="22">
        <v>14</v>
      </c>
      <c r="B18" s="19" t="s">
        <v>185</v>
      </c>
      <c r="C18" s="365">
        <v>2.0914500860257652</v>
      </c>
      <c r="D18" s="63">
        <v>2.0914500860257652</v>
      </c>
      <c r="E18" s="62">
        <v>0.17</v>
      </c>
      <c r="F18" s="62">
        <v>0.17</v>
      </c>
      <c r="G18" s="64">
        <v>0</v>
      </c>
      <c r="H18" s="64">
        <v>0</v>
      </c>
    </row>
    <row r="19" spans="1:8" s="34" customFormat="1" ht="15" customHeight="1">
      <c r="A19" s="22">
        <v>15</v>
      </c>
      <c r="B19" s="19" t="s">
        <v>186</v>
      </c>
      <c r="C19" s="365">
        <v>0.14634800232037026</v>
      </c>
      <c r="D19" s="63">
        <v>0.14634800232037026</v>
      </c>
      <c r="E19" s="62">
        <v>0.06</v>
      </c>
      <c r="F19" s="62">
        <v>0.06</v>
      </c>
      <c r="G19" s="64">
        <v>0</v>
      </c>
      <c r="H19" s="64">
        <v>0</v>
      </c>
    </row>
    <row r="20" spans="1:8" s="34" customFormat="1" ht="15" customHeight="1">
      <c r="A20" s="22">
        <v>16</v>
      </c>
      <c r="B20" s="19" t="s">
        <v>187</v>
      </c>
      <c r="C20" s="365">
        <v>7.8602950253981434E-3</v>
      </c>
      <c r="D20" s="63">
        <v>7.8602950253981434E-3</v>
      </c>
      <c r="E20" s="62">
        <v>0</v>
      </c>
      <c r="F20" s="62">
        <v>0</v>
      </c>
      <c r="G20" s="64">
        <v>0</v>
      </c>
      <c r="H20" s="64">
        <v>0</v>
      </c>
    </row>
    <row r="21" spans="1:8" s="34" customFormat="1" ht="15" customHeight="1">
      <c r="A21" s="22">
        <v>17</v>
      </c>
      <c r="B21" s="19" t="s">
        <v>188</v>
      </c>
      <c r="C21" s="365">
        <v>34.048258449541237</v>
      </c>
      <c r="D21" s="63">
        <v>34.048258449541237</v>
      </c>
      <c r="E21" s="62">
        <v>67.33</v>
      </c>
      <c r="F21" s="62">
        <v>67.33</v>
      </c>
      <c r="G21" s="64">
        <v>0</v>
      </c>
      <c r="H21" s="64">
        <v>0</v>
      </c>
    </row>
    <row r="22" spans="1:8" s="34" customFormat="1" ht="15" customHeight="1">
      <c r="A22" s="22">
        <v>18</v>
      </c>
      <c r="B22" s="19" t="s">
        <v>189</v>
      </c>
      <c r="C22" s="365">
        <v>1.4737298735680311E-2</v>
      </c>
      <c r="D22" s="63">
        <v>1.4737298735680311E-2</v>
      </c>
      <c r="E22" s="62">
        <v>0</v>
      </c>
      <c r="F22" s="62">
        <v>0</v>
      </c>
      <c r="G22" s="64">
        <v>0</v>
      </c>
      <c r="H22" s="64">
        <v>0</v>
      </c>
    </row>
    <row r="23" spans="1:8" s="34" customFormat="1" ht="15" customHeight="1">
      <c r="A23" s="22">
        <v>19</v>
      </c>
      <c r="B23" s="19" t="s">
        <v>190</v>
      </c>
      <c r="C23" s="365">
        <v>0.16282589473695555</v>
      </c>
      <c r="D23" s="63">
        <v>0.16282589473695555</v>
      </c>
      <c r="E23" s="62">
        <v>0.31</v>
      </c>
      <c r="F23" s="62">
        <v>0.31</v>
      </c>
      <c r="G23" s="64">
        <v>0</v>
      </c>
      <c r="H23" s="64">
        <v>0</v>
      </c>
    </row>
    <row r="24" spans="1:8" s="34" customFormat="1" ht="15" customHeight="1">
      <c r="A24" s="22">
        <v>20</v>
      </c>
      <c r="B24" s="19" t="s">
        <v>191</v>
      </c>
      <c r="C24" s="365">
        <v>1.2722583915809127</v>
      </c>
      <c r="D24" s="63">
        <v>1.2722583915809127</v>
      </c>
      <c r="E24" s="62">
        <v>0.97</v>
      </c>
      <c r="F24" s="62">
        <v>0.97</v>
      </c>
      <c r="G24" s="64">
        <v>0</v>
      </c>
      <c r="H24" s="64">
        <v>0</v>
      </c>
    </row>
    <row r="25" spans="1:8" s="34" customFormat="1" ht="15" customHeight="1">
      <c r="A25" s="22">
        <v>21</v>
      </c>
      <c r="B25" s="19" t="s">
        <v>192</v>
      </c>
      <c r="C25" s="365">
        <v>32.942696233225007</v>
      </c>
      <c r="D25" s="63">
        <v>32.942696233225007</v>
      </c>
      <c r="E25" s="62">
        <v>4.3099999999999996</v>
      </c>
      <c r="F25" s="62">
        <v>4.3099999999999996</v>
      </c>
      <c r="G25" s="64">
        <v>41.284969889999999</v>
      </c>
      <c r="H25" s="64">
        <v>41.284969889999999</v>
      </c>
    </row>
    <row r="26" spans="1:8" s="34" customFormat="1" ht="13.5" customHeight="1">
      <c r="A26" s="19"/>
      <c r="B26" s="19" t="s">
        <v>87</v>
      </c>
      <c r="C26" s="366">
        <v>100</v>
      </c>
      <c r="D26" s="26">
        <v>100</v>
      </c>
      <c r="E26" s="39">
        <v>100</v>
      </c>
      <c r="F26" s="65">
        <v>100</v>
      </c>
      <c r="G26" s="39">
        <v>100</v>
      </c>
      <c r="H26" s="73">
        <v>100</v>
      </c>
    </row>
    <row r="27" spans="1:8" s="34" customFormat="1" ht="14.25" customHeight="1">
      <c r="A27" s="936" t="s">
        <v>68</v>
      </c>
      <c r="B27" s="937"/>
      <c r="C27" s="937"/>
      <c r="D27" s="937"/>
      <c r="E27" s="937"/>
      <c r="F27" s="937"/>
      <c r="G27" s="937"/>
      <c r="H27" s="938"/>
    </row>
    <row r="28" spans="1:8" s="34" customFormat="1" ht="37.5" customHeight="1">
      <c r="A28" s="939" t="s">
        <v>729</v>
      </c>
      <c r="B28" s="940"/>
      <c r="C28" s="940"/>
      <c r="D28" s="940"/>
      <c r="E28" s="940"/>
      <c r="F28" s="940"/>
      <c r="G28" s="940"/>
      <c r="H28" s="941"/>
    </row>
    <row r="29" spans="1:8" s="34" customFormat="1" ht="18" customHeight="1">
      <c r="A29" s="942" t="s">
        <v>1154</v>
      </c>
      <c r="B29" s="943"/>
      <c r="C29" s="943"/>
      <c r="D29" s="943"/>
      <c r="E29" s="943"/>
      <c r="F29" s="943"/>
      <c r="G29" s="943"/>
      <c r="H29" s="944"/>
    </row>
    <row r="30" spans="1:8" s="34" customFormat="1" ht="13.5" customHeight="1">
      <c r="A30" s="936" t="s">
        <v>122</v>
      </c>
      <c r="B30" s="937"/>
      <c r="C30" s="937"/>
      <c r="D30" s="937"/>
      <c r="E30" s="937"/>
      <c r="F30" s="937"/>
      <c r="G30" s="937"/>
      <c r="H30" s="938"/>
    </row>
    <row r="31" spans="1:8" s="34" customFormat="1" ht="28.35" customHeight="1">
      <c r="C31" s="130"/>
    </row>
  </sheetData>
  <mergeCells count="11">
    <mergeCell ref="A1:H1"/>
    <mergeCell ref="A27:H27"/>
    <mergeCell ref="A28:H28"/>
    <mergeCell ref="A30:H30"/>
    <mergeCell ref="A2:H2"/>
    <mergeCell ref="A3:A4"/>
    <mergeCell ref="B3:B4"/>
    <mergeCell ref="C3:D3"/>
    <mergeCell ref="E3:F3"/>
    <mergeCell ref="G3:H3"/>
    <mergeCell ref="A29:H29"/>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workbookViewId="0">
      <selection activeCell="D25" sqref="D25"/>
    </sheetView>
  </sheetViews>
  <sheetFormatPr defaultColWidth="9.140625" defaultRowHeight="15"/>
  <cols>
    <col min="1" max="6" width="14.5703125" style="16" bestFit="1" customWidth="1"/>
    <col min="7" max="7" width="4.5703125" style="16" bestFit="1" customWidth="1"/>
    <col min="8" max="16384" width="9.140625" style="16"/>
  </cols>
  <sheetData>
    <row r="1" spans="1:6" ht="15" customHeight="1">
      <c r="A1" s="909" t="s">
        <v>10</v>
      </c>
      <c r="B1" s="909"/>
      <c r="C1" s="909"/>
      <c r="D1" s="909"/>
      <c r="E1" s="909"/>
      <c r="F1" s="909"/>
    </row>
    <row r="2" spans="1:6" s="34" customFormat="1" ht="18" customHeight="1">
      <c r="A2" s="863" t="s">
        <v>84</v>
      </c>
      <c r="B2" s="869" t="s">
        <v>193</v>
      </c>
      <c r="C2" s="925"/>
      <c r="D2" s="925"/>
      <c r="E2" s="925"/>
      <c r="F2" s="870"/>
    </row>
    <row r="3" spans="1:6" s="34" customFormat="1" ht="18" customHeight="1">
      <c r="A3" s="865"/>
      <c r="B3" s="53" t="s">
        <v>194</v>
      </c>
      <c r="C3" s="53" t="s">
        <v>195</v>
      </c>
      <c r="D3" s="53" t="s">
        <v>60</v>
      </c>
      <c r="E3" s="53" t="s">
        <v>196</v>
      </c>
      <c r="F3" s="53" t="s">
        <v>192</v>
      </c>
    </row>
    <row r="4" spans="1:6" s="41" customFormat="1" ht="18" customHeight="1">
      <c r="A4" s="23" t="s">
        <v>1152</v>
      </c>
      <c r="B4" s="66">
        <v>33.850580506248065</v>
      </c>
      <c r="C4" s="66">
        <v>10.979365224763498</v>
      </c>
      <c r="D4" s="66">
        <v>2.3963204017727078</v>
      </c>
      <c r="E4" s="66">
        <v>7.2782086084619224E-2</v>
      </c>
      <c r="F4" s="66">
        <v>52.700951781131103</v>
      </c>
    </row>
    <row r="5" spans="1:6" s="41" customFormat="1" ht="18" customHeight="1">
      <c r="A5" s="229" t="s">
        <v>1153</v>
      </c>
      <c r="B5" s="818">
        <v>36.521710962999997</v>
      </c>
      <c r="C5" s="818">
        <v>5.6644993059999997</v>
      </c>
      <c r="D5" s="818">
        <v>2.2930740940000001</v>
      </c>
      <c r="E5" s="818">
        <v>2.3761122999999999E-2</v>
      </c>
      <c r="F5" s="818">
        <v>55.496954514000002</v>
      </c>
    </row>
    <row r="6" spans="1:6" s="34" customFormat="1" ht="18" customHeight="1">
      <c r="A6" s="102" t="s">
        <v>1162</v>
      </c>
      <c r="B6" s="817">
        <v>36.521710962999997</v>
      </c>
      <c r="C6" s="817">
        <v>5.6644993059999997</v>
      </c>
      <c r="D6" s="817">
        <v>2.2930740940000001</v>
      </c>
      <c r="E6" s="817">
        <v>2.3761122999999999E-2</v>
      </c>
      <c r="F6" s="817">
        <v>55.496954514000002</v>
      </c>
    </row>
    <row r="7" spans="1:6" s="34" customFormat="1" ht="15" customHeight="1">
      <c r="A7" s="841" t="s">
        <v>1154</v>
      </c>
      <c r="B7" s="841"/>
      <c r="C7" s="841"/>
      <c r="D7" s="841"/>
      <c r="E7" s="841"/>
    </row>
    <row r="8" spans="1:6" s="34" customFormat="1" ht="13.5" customHeight="1">
      <c r="A8" s="841" t="s">
        <v>197</v>
      </c>
      <c r="B8" s="841"/>
      <c r="C8" s="841"/>
      <c r="D8" s="841"/>
      <c r="E8" s="841"/>
    </row>
    <row r="9" spans="1:6" s="34" customFormat="1" ht="28.35" customHeight="1"/>
  </sheetData>
  <mergeCells count="5">
    <mergeCell ref="A1:F1"/>
    <mergeCell ref="A2:A3"/>
    <mergeCell ref="B2:F2"/>
    <mergeCell ref="A7:E7"/>
    <mergeCell ref="A8:E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workbookViewId="0">
      <selection activeCell="E17" sqref="E17"/>
    </sheetView>
  </sheetViews>
  <sheetFormatPr defaultColWidth="9.140625" defaultRowHeight="15"/>
  <cols>
    <col min="1" max="6" width="14.5703125" style="16" bestFit="1" customWidth="1"/>
    <col min="7" max="7" width="4.5703125" style="16" bestFit="1" customWidth="1"/>
    <col min="8" max="16384" width="9.140625" style="16"/>
  </cols>
  <sheetData>
    <row r="1" spans="1:6" ht="18" customHeight="1">
      <c r="A1" s="909" t="s">
        <v>11</v>
      </c>
      <c r="B1" s="909"/>
      <c r="C1" s="909"/>
      <c r="D1" s="909"/>
      <c r="E1" s="909"/>
      <c r="F1" s="909"/>
    </row>
    <row r="2" spans="1:6" s="34" customFormat="1" ht="18" customHeight="1">
      <c r="A2" s="592" t="s">
        <v>198</v>
      </c>
      <c r="B2" s="594" t="s">
        <v>193</v>
      </c>
      <c r="C2" s="596"/>
      <c r="D2" s="596"/>
      <c r="E2" s="596"/>
      <c r="F2" s="595"/>
    </row>
    <row r="3" spans="1:6" s="34" customFormat="1" ht="18" customHeight="1">
      <c r="A3" s="593"/>
      <c r="B3" s="53" t="s">
        <v>194</v>
      </c>
      <c r="C3" s="53" t="s">
        <v>195</v>
      </c>
      <c r="D3" s="53" t="s">
        <v>60</v>
      </c>
      <c r="E3" s="53" t="s">
        <v>196</v>
      </c>
      <c r="F3" s="53" t="s">
        <v>192</v>
      </c>
    </row>
    <row r="4" spans="1:6" s="41" customFormat="1" ht="18" customHeight="1">
      <c r="A4" s="23" t="s">
        <v>1152</v>
      </c>
      <c r="B4" s="66">
        <v>27.53</v>
      </c>
      <c r="C4" s="66">
        <v>12.14</v>
      </c>
      <c r="D4" s="66">
        <v>6.24</v>
      </c>
      <c r="E4" s="66">
        <v>0.17</v>
      </c>
      <c r="F4" s="66">
        <v>53.92</v>
      </c>
    </row>
    <row r="5" spans="1:6" s="41" customFormat="1" ht="18" customHeight="1">
      <c r="A5" s="229" t="s">
        <v>1153</v>
      </c>
      <c r="B5" s="230">
        <v>27.31</v>
      </c>
      <c r="C5" s="230">
        <v>12.61</v>
      </c>
      <c r="D5" s="230">
        <v>7.06</v>
      </c>
      <c r="E5" s="230">
        <v>0.12</v>
      </c>
      <c r="F5" s="230">
        <v>52.9</v>
      </c>
    </row>
    <row r="6" spans="1:6" s="34" customFormat="1" ht="18" customHeight="1">
      <c r="A6" s="102" t="s">
        <v>1162</v>
      </c>
      <c r="B6" s="182">
        <v>27.31</v>
      </c>
      <c r="C6" s="182">
        <v>12.61</v>
      </c>
      <c r="D6" s="182">
        <v>7.06</v>
      </c>
      <c r="E6" s="182">
        <v>0.12</v>
      </c>
      <c r="F6" s="182">
        <v>52.9</v>
      </c>
    </row>
    <row r="7" spans="1:6" s="34" customFormat="1" ht="15" customHeight="1">
      <c r="A7" s="841" t="s">
        <v>1154</v>
      </c>
      <c r="B7" s="841"/>
      <c r="C7" s="841"/>
      <c r="D7" s="841"/>
      <c r="E7" s="841"/>
      <c r="F7" s="841"/>
    </row>
    <row r="8" spans="1:6" s="34" customFormat="1" ht="13.5" customHeight="1">
      <c r="A8" s="841" t="s">
        <v>199</v>
      </c>
      <c r="B8" s="841"/>
      <c r="C8" s="841"/>
      <c r="D8" s="841"/>
      <c r="E8" s="841"/>
      <c r="F8" s="841"/>
    </row>
    <row r="9" spans="1:6" s="34" customFormat="1" ht="25.35" customHeight="1"/>
  </sheetData>
  <mergeCells count="3">
    <mergeCell ref="A1:F1"/>
    <mergeCell ref="A7:F7"/>
    <mergeCell ref="A8:F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workbookViewId="0">
      <selection activeCell="D18" sqref="D18"/>
    </sheetView>
  </sheetViews>
  <sheetFormatPr defaultColWidth="9.140625" defaultRowHeight="15"/>
  <cols>
    <col min="1" max="6" width="14.5703125" style="16" bestFit="1" customWidth="1"/>
    <col min="7" max="7" width="4.5703125" style="16" bestFit="1" customWidth="1"/>
    <col min="8" max="16384" width="9.140625" style="16"/>
  </cols>
  <sheetData>
    <row r="1" spans="1:6" ht="21" customHeight="1">
      <c r="A1" s="841" t="s">
        <v>12</v>
      </c>
      <c r="B1" s="841"/>
      <c r="C1" s="841"/>
      <c r="D1" s="841"/>
    </row>
    <row r="2" spans="1:6" s="34" customFormat="1" ht="18.75" customHeight="1">
      <c r="A2" s="945" t="s">
        <v>84</v>
      </c>
      <c r="B2" s="869" t="s">
        <v>193</v>
      </c>
      <c r="C2" s="925"/>
      <c r="D2" s="925"/>
      <c r="E2" s="925"/>
      <c r="F2" s="870"/>
    </row>
    <row r="3" spans="1:6" s="34" customFormat="1" ht="18" customHeight="1">
      <c r="A3" s="946"/>
      <c r="B3" s="53" t="s">
        <v>194</v>
      </c>
      <c r="C3" s="53" t="s">
        <v>195</v>
      </c>
      <c r="D3" s="53" t="s">
        <v>60</v>
      </c>
      <c r="E3" s="53" t="s">
        <v>196</v>
      </c>
      <c r="F3" s="53" t="s">
        <v>192</v>
      </c>
    </row>
    <row r="4" spans="1:6" s="41" customFormat="1" ht="18" customHeight="1">
      <c r="A4" s="23" t="s">
        <v>1152</v>
      </c>
      <c r="B4" s="67">
        <v>0</v>
      </c>
      <c r="C4" s="67">
        <v>0</v>
      </c>
      <c r="D4" s="67">
        <v>0</v>
      </c>
      <c r="E4" s="67">
        <v>0</v>
      </c>
      <c r="F4" s="26">
        <v>100</v>
      </c>
    </row>
    <row r="5" spans="1:6" s="41" customFormat="1" ht="18" customHeight="1">
      <c r="A5" s="23" t="s">
        <v>1153</v>
      </c>
      <c r="B5" s="67">
        <v>0</v>
      </c>
      <c r="C5" s="67">
        <v>0</v>
      </c>
      <c r="D5" s="67">
        <v>0</v>
      </c>
      <c r="E5" s="67">
        <v>0</v>
      </c>
      <c r="F5" s="26">
        <v>100</v>
      </c>
    </row>
    <row r="6" spans="1:6" s="34" customFormat="1" ht="18" customHeight="1">
      <c r="A6" s="19" t="s">
        <v>1162</v>
      </c>
      <c r="B6" s="63">
        <v>0</v>
      </c>
      <c r="C6" s="63">
        <v>0</v>
      </c>
      <c r="D6" s="63">
        <v>0</v>
      </c>
      <c r="E6" s="63">
        <v>0</v>
      </c>
      <c r="F6" s="22">
        <v>100</v>
      </c>
    </row>
    <row r="7" spans="1:6" s="34" customFormat="1" ht="18" customHeight="1">
      <c r="A7" s="947" t="s">
        <v>1154</v>
      </c>
      <c r="B7" s="948"/>
      <c r="C7" s="948"/>
      <c r="D7" s="948"/>
      <c r="E7" s="948"/>
      <c r="F7" s="949"/>
    </row>
    <row r="8" spans="1:6" s="34" customFormat="1" ht="18" customHeight="1">
      <c r="A8" s="950" t="s">
        <v>200</v>
      </c>
      <c r="B8" s="951"/>
      <c r="C8" s="951"/>
      <c r="D8" s="951"/>
      <c r="E8" s="951"/>
      <c r="F8" s="952"/>
    </row>
    <row r="9" spans="1:6" s="34" customFormat="1" ht="28.35" customHeight="1"/>
  </sheetData>
  <mergeCells count="5">
    <mergeCell ref="A1:D1"/>
    <mergeCell ref="A2:A3"/>
    <mergeCell ref="B2:F2"/>
    <mergeCell ref="A7:F7"/>
    <mergeCell ref="A8:F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workbookViewId="0">
      <selection activeCell="E19" sqref="E19"/>
    </sheetView>
  </sheetViews>
  <sheetFormatPr defaultColWidth="9.140625" defaultRowHeight="15"/>
  <cols>
    <col min="1" max="1" width="6.42578125" style="175" bestFit="1" customWidth="1"/>
    <col min="2" max="2" width="20.5703125" style="175" bestFit="1" customWidth="1"/>
    <col min="3" max="3" width="10" style="175" bestFit="1" customWidth="1"/>
    <col min="4" max="4" width="13.85546875" style="175" bestFit="1" customWidth="1"/>
    <col min="5" max="5" width="7.5703125" style="175" bestFit="1" customWidth="1"/>
    <col min="6" max="7" width="6" style="175" bestFit="1" customWidth="1"/>
    <col min="8" max="8" width="9.5703125" style="175" bestFit="1" customWidth="1"/>
    <col min="9" max="9" width="10.5703125" style="175" bestFit="1" customWidth="1"/>
    <col min="10" max="10" width="10" style="175" bestFit="1" customWidth="1"/>
    <col min="11" max="11" width="35.140625" style="175" bestFit="1" customWidth="1"/>
    <col min="12" max="12" width="4.5703125" style="175" bestFit="1" customWidth="1"/>
    <col min="13" max="16384" width="9.140625" style="175"/>
  </cols>
  <sheetData>
    <row r="1" spans="1:11" ht="15.75" customHeight="1">
      <c r="A1" s="956" t="s">
        <v>1164</v>
      </c>
      <c r="B1" s="956"/>
      <c r="C1" s="956"/>
      <c r="D1" s="956"/>
      <c r="E1" s="956"/>
      <c r="F1" s="956"/>
      <c r="G1" s="956"/>
      <c r="H1" s="956"/>
      <c r="I1" s="956"/>
      <c r="J1" s="956"/>
      <c r="K1" s="956"/>
    </row>
    <row r="2" spans="1:11" s="202" customFormat="1" ht="74.25" customHeight="1">
      <c r="A2" s="319" t="s">
        <v>77</v>
      </c>
      <c r="B2" s="319" t="s">
        <v>201</v>
      </c>
      <c r="C2" s="471" t="s">
        <v>495</v>
      </c>
      <c r="D2" s="471" t="s">
        <v>494</v>
      </c>
      <c r="E2" s="472" t="s">
        <v>202</v>
      </c>
      <c r="F2" s="472" t="s">
        <v>203</v>
      </c>
      <c r="G2" s="472" t="s">
        <v>204</v>
      </c>
      <c r="H2" s="471" t="s">
        <v>205</v>
      </c>
      <c r="I2" s="471" t="s">
        <v>206</v>
      </c>
      <c r="J2" s="471" t="s">
        <v>207</v>
      </c>
      <c r="K2" s="195"/>
    </row>
    <row r="3" spans="1:11" s="202" customFormat="1" ht="15" customHeight="1">
      <c r="A3" s="208">
        <v>1</v>
      </c>
      <c r="B3" s="819" t="s">
        <v>1235</v>
      </c>
      <c r="C3" s="820">
        <v>6764.96</v>
      </c>
      <c r="D3" s="821">
        <v>962829.57501499995</v>
      </c>
      <c r="E3" s="822">
        <v>14.938142210000001</v>
      </c>
      <c r="F3" s="823">
        <v>1.07</v>
      </c>
      <c r="G3" s="823">
        <v>0.44789600000000002</v>
      </c>
      <c r="H3" s="823">
        <v>1.61</v>
      </c>
      <c r="I3" s="823">
        <v>5.9549339999999997</v>
      </c>
      <c r="J3" s="823">
        <v>0.23</v>
      </c>
      <c r="K3" s="320"/>
    </row>
    <row r="4" spans="1:11" s="202" customFormat="1" ht="15" customHeight="1">
      <c r="A4" s="208">
        <v>2</v>
      </c>
      <c r="B4" s="819" t="s">
        <v>1236</v>
      </c>
      <c r="C4" s="820">
        <v>554.65</v>
      </c>
      <c r="D4" s="821">
        <v>606399.96859099995</v>
      </c>
      <c r="E4" s="822">
        <v>9.4081955970000006</v>
      </c>
      <c r="F4" s="823">
        <v>1.1399999999999999</v>
      </c>
      <c r="G4" s="823">
        <v>0.54378499999999996</v>
      </c>
      <c r="H4" s="823">
        <v>1.56</v>
      </c>
      <c r="I4" s="823">
        <v>-5.7961150000000004</v>
      </c>
      <c r="J4" s="823">
        <v>0.13</v>
      </c>
      <c r="K4" s="320"/>
    </row>
    <row r="5" spans="1:11" s="202" customFormat="1" ht="15" customHeight="1">
      <c r="A5" s="208">
        <v>3</v>
      </c>
      <c r="B5" s="819" t="s">
        <v>1237</v>
      </c>
      <c r="C5" s="820">
        <v>2103.41</v>
      </c>
      <c r="D5" s="821">
        <v>573662.40063000005</v>
      </c>
      <c r="E5" s="822">
        <v>8.9002776200000007</v>
      </c>
      <c r="F5" s="823">
        <v>0.9</v>
      </c>
      <c r="G5" s="823">
        <v>0.38781500000000002</v>
      </c>
      <c r="H5" s="823">
        <v>1.46</v>
      </c>
      <c r="I5" s="823">
        <v>-17.790478</v>
      </c>
      <c r="J5" s="823">
        <v>0.28999999999999998</v>
      </c>
      <c r="K5" s="320"/>
    </row>
    <row r="6" spans="1:11" s="202" customFormat="1" ht="15" customHeight="1">
      <c r="A6" s="208">
        <v>4</v>
      </c>
      <c r="B6" s="819" t="s">
        <v>1238</v>
      </c>
      <c r="C6" s="820">
        <v>1389.99</v>
      </c>
      <c r="D6" s="821">
        <v>516467.67370500002</v>
      </c>
      <c r="E6" s="822">
        <v>8.0129108599999999</v>
      </c>
      <c r="F6" s="823">
        <v>1.0900000000000001</v>
      </c>
      <c r="G6" s="823">
        <v>0.45862599999999998</v>
      </c>
      <c r="H6" s="823">
        <v>1.62</v>
      </c>
      <c r="I6" s="823">
        <v>1.821294</v>
      </c>
      <c r="J6" s="823">
        <v>0.28999999999999998</v>
      </c>
      <c r="K6" s="320"/>
    </row>
    <row r="7" spans="1:11" s="202" customFormat="1" ht="15" customHeight="1">
      <c r="A7" s="208">
        <v>5</v>
      </c>
      <c r="B7" s="819" t="s">
        <v>1239</v>
      </c>
      <c r="C7" s="820">
        <v>362.6</v>
      </c>
      <c r="D7" s="821">
        <v>403631.37783499999</v>
      </c>
      <c r="E7" s="822">
        <v>6.2622743200000004</v>
      </c>
      <c r="F7" s="823">
        <v>1.31</v>
      </c>
      <c r="G7" s="823">
        <v>0.57095700000000005</v>
      </c>
      <c r="H7" s="823">
        <v>1.74</v>
      </c>
      <c r="I7" s="823">
        <v>-6.7192759999999998</v>
      </c>
      <c r="J7" s="823">
        <v>0.11</v>
      </c>
      <c r="K7" s="320"/>
    </row>
    <row r="8" spans="1:11" s="202" customFormat="1" ht="15" customHeight="1">
      <c r="A8" s="208">
        <v>6</v>
      </c>
      <c r="B8" s="819" t="s">
        <v>1240</v>
      </c>
      <c r="C8" s="820">
        <v>365.91</v>
      </c>
      <c r="D8" s="821">
        <v>367696.02674300002</v>
      </c>
      <c r="E8" s="822">
        <v>5.7047432699999998</v>
      </c>
      <c r="F8" s="823">
        <v>0.73</v>
      </c>
      <c r="G8" s="823">
        <v>0.32625300000000002</v>
      </c>
      <c r="H8" s="823">
        <v>1.29</v>
      </c>
      <c r="I8" s="823">
        <v>-5.0470730000000001</v>
      </c>
      <c r="J8" s="823">
        <v>0.28999999999999998</v>
      </c>
      <c r="K8" s="320"/>
    </row>
    <row r="9" spans="1:11" s="202" customFormat="1" ht="15" customHeight="1">
      <c r="A9" s="208">
        <v>7</v>
      </c>
      <c r="B9" s="819" t="s">
        <v>866</v>
      </c>
      <c r="C9" s="820">
        <v>992.33</v>
      </c>
      <c r="D9" s="821">
        <v>234261.83252699999</v>
      </c>
      <c r="E9" s="822">
        <v>3.6345337299999998</v>
      </c>
      <c r="F9" s="823">
        <v>1.1299999999999999</v>
      </c>
      <c r="G9" s="823">
        <v>0.45546599999999998</v>
      </c>
      <c r="H9" s="823">
        <v>1.68</v>
      </c>
      <c r="I9" s="823">
        <v>1.9519</v>
      </c>
      <c r="J9" s="823">
        <v>0.32</v>
      </c>
      <c r="K9" s="320"/>
    </row>
    <row r="10" spans="1:11" s="202" customFormat="1" ht="15" customHeight="1">
      <c r="A10" s="208">
        <v>8</v>
      </c>
      <c r="B10" s="819" t="s">
        <v>1241</v>
      </c>
      <c r="C10" s="820">
        <v>1232.33</v>
      </c>
      <c r="D10" s="821">
        <v>226909.030707</v>
      </c>
      <c r="E10" s="822">
        <v>3.5204562199999998</v>
      </c>
      <c r="F10" s="823">
        <v>0.8</v>
      </c>
      <c r="G10" s="823">
        <v>0.26594000000000001</v>
      </c>
      <c r="H10" s="823">
        <v>1.55</v>
      </c>
      <c r="I10" s="823">
        <v>3.40909</v>
      </c>
      <c r="J10" s="823">
        <v>0.21</v>
      </c>
      <c r="K10" s="320"/>
    </row>
    <row r="11" spans="1:11" s="202" customFormat="1" ht="15" customHeight="1">
      <c r="A11" s="208">
        <v>9</v>
      </c>
      <c r="B11" s="819" t="s">
        <v>867</v>
      </c>
      <c r="C11" s="820">
        <v>281.01</v>
      </c>
      <c r="D11" s="821">
        <v>204908.91003599999</v>
      </c>
      <c r="E11" s="822">
        <v>3.1791279800000001</v>
      </c>
      <c r="F11" s="823">
        <v>1.01</v>
      </c>
      <c r="G11" s="823">
        <v>0.457764</v>
      </c>
      <c r="H11" s="823">
        <v>1.5</v>
      </c>
      <c r="I11" s="823">
        <v>-4.0538619999999996</v>
      </c>
      <c r="J11" s="823">
        <v>0.22</v>
      </c>
      <c r="K11" s="320"/>
    </row>
    <row r="12" spans="1:11" s="202" customFormat="1" ht="15" customHeight="1">
      <c r="A12" s="208">
        <v>10</v>
      </c>
      <c r="B12" s="819" t="s">
        <v>1242</v>
      </c>
      <c r="C12" s="820">
        <v>234.96</v>
      </c>
      <c r="D12" s="821">
        <v>199735.285649</v>
      </c>
      <c r="E12" s="822">
        <v>3.0988600499999999</v>
      </c>
      <c r="F12" s="823">
        <v>0.63</v>
      </c>
      <c r="G12" s="823">
        <v>0.222305</v>
      </c>
      <c r="H12" s="823">
        <v>1.35</v>
      </c>
      <c r="I12" s="823">
        <v>9.1880810000000004</v>
      </c>
      <c r="J12" s="823">
        <v>0.28999999999999998</v>
      </c>
      <c r="K12" s="320"/>
    </row>
    <row r="13" spans="1:11" s="202" customFormat="1" ht="15" customHeight="1">
      <c r="A13" s="208">
        <v>11</v>
      </c>
      <c r="B13" s="819" t="s">
        <v>1243</v>
      </c>
      <c r="C13" s="820">
        <v>614.09</v>
      </c>
      <c r="D13" s="821">
        <v>198976.42967799999</v>
      </c>
      <c r="E13" s="822">
        <v>3.0870865200000002</v>
      </c>
      <c r="F13" s="823">
        <v>1.1000000000000001</v>
      </c>
      <c r="G13" s="823">
        <v>0.398287</v>
      </c>
      <c r="H13" s="823">
        <v>1.74</v>
      </c>
      <c r="I13" s="823">
        <v>-4.2003539999999999</v>
      </c>
      <c r="J13" s="823">
        <v>0.15</v>
      </c>
      <c r="K13" s="320"/>
    </row>
    <row r="14" spans="1:11" s="202" customFormat="1" ht="15" customHeight="1">
      <c r="A14" s="208">
        <v>12</v>
      </c>
      <c r="B14" s="819" t="s">
        <v>1244</v>
      </c>
      <c r="C14" s="820">
        <v>892.46</v>
      </c>
      <c r="D14" s="821">
        <v>190535.49150599999</v>
      </c>
      <c r="E14" s="822">
        <v>2.9561267600000001</v>
      </c>
      <c r="F14" s="823">
        <v>1.1599999999999999</v>
      </c>
      <c r="G14" s="823">
        <v>0.43873499999999999</v>
      </c>
      <c r="H14" s="823">
        <v>1.76</v>
      </c>
      <c r="I14" s="823">
        <v>0.62829299999999999</v>
      </c>
      <c r="J14" s="823">
        <v>0.14000000000000001</v>
      </c>
      <c r="K14" s="320"/>
    </row>
    <row r="15" spans="1:11" s="202" customFormat="1" ht="15" customHeight="1">
      <c r="A15" s="208">
        <v>13</v>
      </c>
      <c r="B15" s="819" t="s">
        <v>1245</v>
      </c>
      <c r="C15" s="820">
        <v>2746.01</v>
      </c>
      <c r="D15" s="821">
        <v>178747.90436399999</v>
      </c>
      <c r="E15" s="822">
        <v>2.7732442800000001</v>
      </c>
      <c r="F15" s="823">
        <v>0.78</v>
      </c>
      <c r="G15" s="823">
        <v>0.21588299999999999</v>
      </c>
      <c r="H15" s="823">
        <v>1.69</v>
      </c>
      <c r="I15" s="823">
        <v>-2.0783689999999999</v>
      </c>
      <c r="J15" s="823">
        <v>0.12</v>
      </c>
      <c r="K15" s="320"/>
    </row>
    <row r="16" spans="1:11" s="202" customFormat="1" ht="15" customHeight="1">
      <c r="A16" s="208">
        <v>14</v>
      </c>
      <c r="B16" s="819" t="s">
        <v>1246</v>
      </c>
      <c r="C16" s="820">
        <v>121.09</v>
      </c>
      <c r="D16" s="821">
        <v>177201.19501900001</v>
      </c>
      <c r="E16" s="822">
        <v>2.7492473400000002</v>
      </c>
      <c r="F16" s="823">
        <v>1.34</v>
      </c>
      <c r="G16" s="823">
        <v>0.46186500000000003</v>
      </c>
      <c r="H16" s="823">
        <v>1.98</v>
      </c>
      <c r="I16" s="823">
        <v>-8.0850240000000007</v>
      </c>
      <c r="J16" s="823">
        <v>0.1</v>
      </c>
      <c r="K16" s="320"/>
    </row>
    <row r="17" spans="1:11" s="202" customFormat="1" ht="15" customHeight="1">
      <c r="A17" s="208">
        <v>15</v>
      </c>
      <c r="B17" s="819" t="s">
        <v>868</v>
      </c>
      <c r="C17" s="820">
        <v>95.92</v>
      </c>
      <c r="D17" s="821">
        <v>146035.11382599999</v>
      </c>
      <c r="E17" s="822">
        <v>2.2657107299999999</v>
      </c>
      <c r="F17" s="823">
        <v>0.76</v>
      </c>
      <c r="G17" s="823">
        <v>0.20863999999999999</v>
      </c>
      <c r="H17" s="823">
        <v>1.66</v>
      </c>
      <c r="I17" s="823">
        <v>5.1123539999999998</v>
      </c>
      <c r="J17" s="823">
        <v>0.15</v>
      </c>
      <c r="K17" s="320"/>
    </row>
    <row r="18" spans="1:11" s="202" customFormat="1" ht="15" customHeight="1">
      <c r="A18" s="208">
        <v>16</v>
      </c>
      <c r="B18" s="819" t="s">
        <v>1247</v>
      </c>
      <c r="C18" s="820">
        <v>542.73</v>
      </c>
      <c r="D18" s="821">
        <v>117116.35407</v>
      </c>
      <c r="E18" s="822">
        <v>1.81704094</v>
      </c>
      <c r="F18" s="823">
        <v>0.81</v>
      </c>
      <c r="G18" s="823">
        <v>0.26433800000000002</v>
      </c>
      <c r="H18" s="823">
        <v>1.57</v>
      </c>
      <c r="I18" s="823">
        <v>-7.2549099999999997</v>
      </c>
      <c r="J18" s="823">
        <v>0.23</v>
      </c>
      <c r="K18" s="320"/>
    </row>
    <row r="19" spans="1:11" s="202" customFormat="1" ht="15" customHeight="1">
      <c r="A19" s="208">
        <v>17</v>
      </c>
      <c r="B19" s="819" t="s">
        <v>1248</v>
      </c>
      <c r="C19" s="820">
        <v>151.04</v>
      </c>
      <c r="D19" s="821">
        <v>102780.00128</v>
      </c>
      <c r="E19" s="822">
        <v>1.5946147900000001</v>
      </c>
      <c r="F19" s="823">
        <v>0.88</v>
      </c>
      <c r="G19" s="823">
        <v>0.237202</v>
      </c>
      <c r="H19" s="823">
        <v>1.82</v>
      </c>
      <c r="I19" s="823">
        <v>2.2864049999999998</v>
      </c>
      <c r="J19" s="823">
        <v>0.1</v>
      </c>
      <c r="K19" s="320"/>
    </row>
    <row r="20" spans="1:11" s="202" customFormat="1" ht="15" customHeight="1">
      <c r="A20" s="208">
        <v>18</v>
      </c>
      <c r="B20" s="819" t="s">
        <v>1249</v>
      </c>
      <c r="C20" s="820">
        <v>88.78</v>
      </c>
      <c r="D20" s="821">
        <v>102612.436566</v>
      </c>
      <c r="E20" s="822">
        <v>1.5920150500000001</v>
      </c>
      <c r="F20" s="823">
        <v>1.03</v>
      </c>
      <c r="G20" s="823">
        <v>0.30879099999999998</v>
      </c>
      <c r="H20" s="823">
        <v>1.86</v>
      </c>
      <c r="I20" s="823">
        <v>-3.0341260000000001</v>
      </c>
      <c r="J20" s="823">
        <v>0.16</v>
      </c>
      <c r="K20" s="320"/>
    </row>
    <row r="21" spans="1:11" s="202" customFormat="1" ht="15" customHeight="1">
      <c r="A21" s="208">
        <v>19</v>
      </c>
      <c r="B21" s="819" t="s">
        <v>1250</v>
      </c>
      <c r="C21" s="820">
        <v>1222.1400000000001</v>
      </c>
      <c r="D21" s="821">
        <v>100876.06374300001</v>
      </c>
      <c r="E21" s="822">
        <v>1.56507551</v>
      </c>
      <c r="F21" s="823">
        <v>1.18</v>
      </c>
      <c r="G21" s="823">
        <v>0.229988</v>
      </c>
      <c r="H21" s="823">
        <v>2.46</v>
      </c>
      <c r="I21" s="823">
        <v>-2.7045629999999998</v>
      </c>
      <c r="J21" s="823">
        <v>0.28999999999999998</v>
      </c>
      <c r="K21" s="320"/>
    </row>
    <row r="22" spans="1:11" s="202" customFormat="1" ht="15" customHeight="1">
      <c r="A22" s="208">
        <v>20</v>
      </c>
      <c r="B22" s="819" t="s">
        <v>1251</v>
      </c>
      <c r="C22" s="820">
        <v>239.93</v>
      </c>
      <c r="D22" s="821">
        <v>100268.089209</v>
      </c>
      <c r="E22" s="822">
        <v>1.555642883</v>
      </c>
      <c r="F22" s="823">
        <v>0.65</v>
      </c>
      <c r="G22" s="823">
        <v>0.17044400000000001</v>
      </c>
      <c r="H22" s="823">
        <v>1.57</v>
      </c>
      <c r="I22" s="823">
        <v>1.5194570000000001</v>
      </c>
      <c r="J22" s="823">
        <v>0.16</v>
      </c>
      <c r="K22" s="320"/>
    </row>
    <row r="23" spans="1:11" s="202" customFormat="1" ht="15" customHeight="1">
      <c r="A23" s="208">
        <v>21</v>
      </c>
      <c r="B23" s="819" t="s">
        <v>1252</v>
      </c>
      <c r="C23" s="820">
        <v>79.569999999999993</v>
      </c>
      <c r="D23" s="820">
        <v>90151.069164</v>
      </c>
      <c r="E23" s="822">
        <v>1.3986789799999999</v>
      </c>
      <c r="F23" s="823">
        <v>1.29</v>
      </c>
      <c r="G23" s="823">
        <v>0.42001300000000003</v>
      </c>
      <c r="H23" s="823">
        <v>2</v>
      </c>
      <c r="I23" s="823">
        <v>-12.571434999999999</v>
      </c>
      <c r="J23" s="823">
        <v>0.11</v>
      </c>
      <c r="K23" s="320"/>
    </row>
    <row r="24" spans="1:11" s="202" customFormat="1" ht="15" customHeight="1">
      <c r="A24" s="208">
        <v>22</v>
      </c>
      <c r="B24" s="819" t="s">
        <v>1253</v>
      </c>
      <c r="C24" s="820">
        <v>621.6</v>
      </c>
      <c r="D24" s="820">
        <v>88259.243841999996</v>
      </c>
      <c r="E24" s="822">
        <v>1.3693276299999999</v>
      </c>
      <c r="F24" s="823">
        <v>0.94</v>
      </c>
      <c r="G24" s="823">
        <v>0.28911700000000001</v>
      </c>
      <c r="H24" s="823">
        <v>1.76</v>
      </c>
      <c r="I24" s="823">
        <v>14.420451</v>
      </c>
      <c r="J24" s="823">
        <v>0.13</v>
      </c>
      <c r="K24" s="320"/>
    </row>
    <row r="25" spans="1:11" s="202" customFormat="1" ht="15" customHeight="1">
      <c r="A25" s="208">
        <v>23</v>
      </c>
      <c r="B25" s="819" t="s">
        <v>1254</v>
      </c>
      <c r="C25" s="820">
        <v>485.95</v>
      </c>
      <c r="D25" s="820">
        <v>78084.550205000007</v>
      </c>
      <c r="E25" s="822">
        <v>1.2114689300000001</v>
      </c>
      <c r="F25" s="823">
        <v>1.07</v>
      </c>
      <c r="G25" s="823">
        <v>0.31824200000000002</v>
      </c>
      <c r="H25" s="823">
        <v>1.9</v>
      </c>
      <c r="I25" s="823">
        <v>-16.190888999999999</v>
      </c>
      <c r="J25" s="823">
        <v>0.15</v>
      </c>
      <c r="K25" s="320"/>
    </row>
    <row r="26" spans="1:11" s="202" customFormat="1" ht="15" customHeight="1">
      <c r="A26" s="208">
        <v>24</v>
      </c>
      <c r="B26" s="819" t="s">
        <v>1255</v>
      </c>
      <c r="C26" s="820">
        <v>6975.45</v>
      </c>
      <c r="D26" s="820">
        <v>77793.042037000007</v>
      </c>
      <c r="E26" s="822">
        <v>1.20694623</v>
      </c>
      <c r="F26" s="823">
        <v>0.44</v>
      </c>
      <c r="G26" s="823">
        <v>2.8170000000000001E-2</v>
      </c>
      <c r="H26" s="823">
        <v>2.61</v>
      </c>
      <c r="I26" s="823">
        <v>4.9573429999999998</v>
      </c>
      <c r="J26" s="823">
        <v>0.34</v>
      </c>
      <c r="K26" s="320"/>
    </row>
    <row r="27" spans="1:11" s="202" customFormat="1" ht="15" customHeight="1">
      <c r="A27" s="208">
        <v>25</v>
      </c>
      <c r="B27" s="819" t="s">
        <v>870</v>
      </c>
      <c r="C27" s="820">
        <v>288.67</v>
      </c>
      <c r="D27" s="820">
        <v>76539.229479999995</v>
      </c>
      <c r="E27" s="822">
        <v>1.18749353</v>
      </c>
      <c r="F27" s="823">
        <v>0.91</v>
      </c>
      <c r="G27" s="823">
        <v>0.340943</v>
      </c>
      <c r="H27" s="823">
        <v>1.56</v>
      </c>
      <c r="I27" s="823">
        <v>0.40668500000000002</v>
      </c>
      <c r="J27" s="823">
        <v>0.11</v>
      </c>
      <c r="K27" s="320"/>
    </row>
    <row r="28" spans="1:11" s="202" customFormat="1" ht="15" customHeight="1">
      <c r="A28" s="208">
        <v>26</v>
      </c>
      <c r="B28" s="819" t="s">
        <v>1256</v>
      </c>
      <c r="C28" s="820">
        <v>1096.43</v>
      </c>
      <c r="D28" s="820">
        <v>75332.790477000002</v>
      </c>
      <c r="E28" s="822">
        <v>1.16877583</v>
      </c>
      <c r="F28" s="823">
        <v>0.95</v>
      </c>
      <c r="G28" s="823">
        <v>0.32430599999999998</v>
      </c>
      <c r="H28" s="823">
        <v>1.68</v>
      </c>
      <c r="I28" s="823">
        <v>-14.02027</v>
      </c>
      <c r="J28" s="823">
        <v>0.23</v>
      </c>
      <c r="K28" s="320"/>
    </row>
    <row r="29" spans="1:11" s="202" customFormat="1" ht="15" customHeight="1">
      <c r="A29" s="208">
        <v>27</v>
      </c>
      <c r="B29" s="819" t="s">
        <v>1257</v>
      </c>
      <c r="C29" s="820">
        <v>9696.67</v>
      </c>
      <c r="D29" s="820">
        <v>72980.986982000002</v>
      </c>
      <c r="E29" s="822">
        <v>1.13228799</v>
      </c>
      <c r="F29" s="823">
        <v>0.67</v>
      </c>
      <c r="G29" s="823">
        <v>0.148728</v>
      </c>
      <c r="H29" s="823">
        <v>1.75</v>
      </c>
      <c r="I29" s="823">
        <v>13.819933000000001</v>
      </c>
      <c r="J29" s="823">
        <v>0.16</v>
      </c>
      <c r="K29" s="320"/>
    </row>
    <row r="30" spans="1:11" s="202" customFormat="1" ht="15" customHeight="1">
      <c r="A30" s="208">
        <v>28</v>
      </c>
      <c r="B30" s="819" t="s">
        <v>1258</v>
      </c>
      <c r="C30" s="820">
        <v>96.42</v>
      </c>
      <c r="D30" s="820">
        <v>65315.201758000003</v>
      </c>
      <c r="E30" s="822">
        <v>1.0133545900000001</v>
      </c>
      <c r="F30" s="823">
        <v>0.36</v>
      </c>
      <c r="G30" s="823">
        <v>0.106461</v>
      </c>
      <c r="H30" s="823">
        <v>1.1100000000000001</v>
      </c>
      <c r="I30" s="823">
        <v>5.3643359999999998</v>
      </c>
      <c r="J30" s="823">
        <v>0.12</v>
      </c>
      <c r="K30" s="320"/>
    </row>
    <row r="31" spans="1:11" s="202" customFormat="1" ht="15" customHeight="1">
      <c r="A31" s="208">
        <v>29</v>
      </c>
      <c r="B31" s="819" t="s">
        <v>869</v>
      </c>
      <c r="C31" s="820">
        <v>774.68</v>
      </c>
      <c r="D31" s="820">
        <v>59102.204256999998</v>
      </c>
      <c r="E31" s="822">
        <v>0.91696096000000005</v>
      </c>
      <c r="F31" s="823">
        <v>1.34</v>
      </c>
      <c r="G31" s="823">
        <v>0.35472399999999998</v>
      </c>
      <c r="H31" s="823">
        <v>2.2599999999999998</v>
      </c>
      <c r="I31" s="823">
        <v>4.6091319999999998</v>
      </c>
      <c r="J31" s="823">
        <v>0.33</v>
      </c>
      <c r="K31" s="320"/>
    </row>
    <row r="32" spans="1:11" s="202" customFormat="1" ht="15" customHeight="1">
      <c r="A32" s="424"/>
      <c r="B32" s="425"/>
      <c r="C32" s="213"/>
      <c r="D32" s="213"/>
      <c r="E32" s="210"/>
      <c r="F32" s="212"/>
      <c r="G32" s="211"/>
      <c r="H32" s="211"/>
      <c r="I32" s="209"/>
      <c r="J32" s="209"/>
      <c r="K32" s="320"/>
    </row>
    <row r="33" spans="1:11" s="202" customFormat="1" ht="15" customHeight="1">
      <c r="A33" s="424"/>
      <c r="B33" s="425"/>
      <c r="C33" s="426"/>
      <c r="D33" s="426"/>
      <c r="E33" s="427"/>
      <c r="F33" s="428"/>
      <c r="G33" s="429"/>
      <c r="H33" s="429"/>
      <c r="I33" s="430"/>
      <c r="J33" s="430"/>
      <c r="K33" s="320"/>
    </row>
    <row r="34" spans="1:11" s="202" customFormat="1" ht="38.25" customHeight="1">
      <c r="A34" s="957" t="s">
        <v>1053</v>
      </c>
      <c r="B34" s="957"/>
      <c r="C34" s="957"/>
      <c r="D34" s="957"/>
      <c r="E34" s="957"/>
      <c r="F34" s="957"/>
      <c r="G34" s="957"/>
      <c r="H34" s="957"/>
      <c r="I34" s="957"/>
      <c r="J34" s="957"/>
      <c r="K34" s="320"/>
    </row>
    <row r="35" spans="1:11" s="202" customFormat="1" ht="34.5" customHeight="1">
      <c r="A35" s="957" t="s">
        <v>208</v>
      </c>
      <c r="B35" s="957"/>
      <c r="C35" s="957"/>
      <c r="D35" s="957"/>
      <c r="E35" s="957"/>
      <c r="F35" s="957"/>
      <c r="G35" s="957"/>
      <c r="H35" s="957"/>
      <c r="I35" s="957"/>
      <c r="J35" s="957"/>
    </row>
    <row r="36" spans="1:11" s="202" customFormat="1" ht="20.25" customHeight="1">
      <c r="A36" s="957" t="s">
        <v>209</v>
      </c>
      <c r="B36" s="957"/>
      <c r="C36" s="957"/>
      <c r="D36" s="957"/>
      <c r="E36" s="957"/>
      <c r="F36" s="957"/>
      <c r="G36" s="957"/>
      <c r="H36" s="957"/>
      <c r="I36" s="957"/>
      <c r="J36" s="957"/>
    </row>
    <row r="37" spans="1:11" s="202" customFormat="1" ht="48.75" customHeight="1">
      <c r="A37" s="957" t="s">
        <v>210</v>
      </c>
      <c r="B37" s="957"/>
      <c r="C37" s="957"/>
      <c r="D37" s="957"/>
      <c r="E37" s="957"/>
      <c r="F37" s="957"/>
      <c r="G37" s="957"/>
      <c r="H37" s="957"/>
      <c r="I37" s="957"/>
      <c r="J37" s="957"/>
    </row>
    <row r="38" spans="1:11" s="202" customFormat="1" ht="37.5" customHeight="1">
      <c r="A38" s="957" t="s">
        <v>492</v>
      </c>
      <c r="B38" s="957"/>
      <c r="C38" s="957"/>
      <c r="D38" s="957"/>
      <c r="E38" s="957"/>
      <c r="F38" s="957"/>
      <c r="G38" s="957"/>
      <c r="H38" s="957"/>
      <c r="I38" s="957"/>
      <c r="J38" s="957"/>
    </row>
    <row r="39" spans="1:11" s="202" customFormat="1" ht="13.5" customHeight="1">
      <c r="A39" s="953" t="s">
        <v>197</v>
      </c>
      <c r="B39" s="954"/>
      <c r="C39" s="954"/>
      <c r="D39" s="954"/>
      <c r="E39" s="954"/>
      <c r="F39" s="954"/>
      <c r="G39" s="954"/>
      <c r="H39" s="954"/>
      <c r="I39" s="954"/>
      <c r="J39" s="955"/>
    </row>
    <row r="40" spans="1:11" s="202" customFormat="1" ht="27.6" customHeight="1"/>
  </sheetData>
  <mergeCells count="7">
    <mergeCell ref="A39:J39"/>
    <mergeCell ref="A1:K1"/>
    <mergeCell ref="A35:J35"/>
    <mergeCell ref="A36:J36"/>
    <mergeCell ref="A37:J37"/>
    <mergeCell ref="A38:J38"/>
    <mergeCell ref="A34:J3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topLeftCell="A10" zoomScaleNormal="100" workbookViewId="0">
      <selection activeCell="E11" sqref="E11"/>
    </sheetView>
  </sheetViews>
  <sheetFormatPr defaultColWidth="9.140625" defaultRowHeight="12.75"/>
  <cols>
    <col min="1" max="1" width="6.42578125" style="196" bestFit="1" customWidth="1"/>
    <col min="2" max="2" width="20.5703125" style="196" bestFit="1" customWidth="1"/>
    <col min="3" max="3" width="14.5703125" style="196" bestFit="1" customWidth="1"/>
    <col min="4" max="4" width="13.85546875" style="196" bestFit="1" customWidth="1"/>
    <col min="5" max="5" width="7.5703125" style="196" bestFit="1" customWidth="1"/>
    <col min="6" max="7" width="6" style="196" bestFit="1" customWidth="1"/>
    <col min="8" max="8" width="9.5703125" style="196" bestFit="1" customWidth="1"/>
    <col min="9" max="9" width="10.5703125" style="196" bestFit="1" customWidth="1"/>
    <col min="10" max="10" width="11.5703125" style="196" customWidth="1"/>
    <col min="11" max="11" width="30.42578125" style="196" bestFit="1" customWidth="1"/>
    <col min="12" max="12" width="4.5703125" style="196" bestFit="1" customWidth="1"/>
    <col min="13" max="16384" width="9.140625" style="196"/>
  </cols>
  <sheetData>
    <row r="1" spans="1:11" ht="17.25" customHeight="1">
      <c r="A1" s="958" t="s">
        <v>1165</v>
      </c>
      <c r="B1" s="958"/>
      <c r="C1" s="958"/>
      <c r="D1" s="958"/>
      <c r="E1" s="958"/>
      <c r="F1" s="958"/>
      <c r="G1" s="958"/>
      <c r="H1" s="958"/>
      <c r="I1" s="958"/>
      <c r="J1" s="958"/>
      <c r="K1" s="958"/>
    </row>
    <row r="2" spans="1:11" s="233" customFormat="1" ht="58.5" customHeight="1">
      <c r="A2" s="231" t="s">
        <v>211</v>
      </c>
      <c r="B2" s="231" t="s">
        <v>201</v>
      </c>
      <c r="C2" s="232" t="s">
        <v>495</v>
      </c>
      <c r="D2" s="232" t="s">
        <v>494</v>
      </c>
      <c r="E2" s="231" t="s">
        <v>202</v>
      </c>
      <c r="F2" s="231" t="s">
        <v>203</v>
      </c>
      <c r="G2" s="231" t="s">
        <v>204</v>
      </c>
      <c r="H2" s="232" t="s">
        <v>205</v>
      </c>
      <c r="I2" s="232" t="s">
        <v>206</v>
      </c>
      <c r="J2" s="232" t="s">
        <v>207</v>
      </c>
    </row>
    <row r="3" spans="1:11" s="233" customFormat="1" ht="16.5" customHeight="1">
      <c r="A3" s="234">
        <v>1</v>
      </c>
      <c r="B3" s="235" t="s">
        <v>913</v>
      </c>
      <c r="C3" s="236">
        <v>6764.8761979999999</v>
      </c>
      <c r="D3" s="237">
        <v>962660.49</v>
      </c>
      <c r="E3" s="238">
        <v>12.86</v>
      </c>
      <c r="F3" s="238">
        <v>1.0900000000000001</v>
      </c>
      <c r="G3" s="238">
        <v>0.44</v>
      </c>
      <c r="H3" s="238">
        <v>1.74</v>
      </c>
      <c r="I3" s="238">
        <v>5.9</v>
      </c>
      <c r="J3" s="238">
        <v>0.02</v>
      </c>
    </row>
    <row r="4" spans="1:11" s="233" customFormat="1" ht="15" customHeight="1">
      <c r="A4" s="234">
        <v>2</v>
      </c>
      <c r="B4" s="235" t="s">
        <v>894</v>
      </c>
      <c r="C4" s="236">
        <v>554.46523760000002</v>
      </c>
      <c r="D4" s="237">
        <v>606492.93000000005</v>
      </c>
      <c r="E4" s="238">
        <v>8.1</v>
      </c>
      <c r="F4" s="238">
        <v>1.1299999999999999</v>
      </c>
      <c r="G4" s="238">
        <v>0.51</v>
      </c>
      <c r="H4" s="238">
        <v>3.08</v>
      </c>
      <c r="I4" s="238">
        <v>-5.83</v>
      </c>
      <c r="J4" s="238">
        <v>0.02</v>
      </c>
    </row>
    <row r="5" spans="1:11" s="233" customFormat="1" ht="15" customHeight="1">
      <c r="A5" s="234">
        <v>3</v>
      </c>
      <c r="B5" s="235" t="s">
        <v>903</v>
      </c>
      <c r="C5" s="236">
        <v>2103.3693205</v>
      </c>
      <c r="D5" s="237">
        <v>573701.76</v>
      </c>
      <c r="E5" s="238">
        <v>7.66</v>
      </c>
      <c r="F5" s="238">
        <v>0.9</v>
      </c>
      <c r="G5" s="238">
        <v>0.37</v>
      </c>
      <c r="H5" s="238">
        <v>2.12</v>
      </c>
      <c r="I5" s="238">
        <v>-17.79</v>
      </c>
      <c r="J5" s="238">
        <v>0.02</v>
      </c>
    </row>
    <row r="6" spans="1:11" s="233" customFormat="1" ht="21.75" customHeight="1">
      <c r="A6" s="234">
        <v>4</v>
      </c>
      <c r="B6" s="235" t="s">
        <v>900</v>
      </c>
      <c r="C6" s="236">
        <v>1389.6930854</v>
      </c>
      <c r="D6" s="237">
        <v>516479.44</v>
      </c>
      <c r="E6" s="238">
        <v>6.9</v>
      </c>
      <c r="F6" s="238">
        <v>1.0900000000000001</v>
      </c>
      <c r="G6" s="238">
        <v>0.43</v>
      </c>
      <c r="H6" s="238">
        <v>1.05</v>
      </c>
      <c r="I6" s="238">
        <v>1.78</v>
      </c>
      <c r="J6" s="238">
        <v>0.03</v>
      </c>
    </row>
    <row r="7" spans="1:11" s="233" customFormat="1" ht="25.5" customHeight="1">
      <c r="A7" s="234">
        <v>5</v>
      </c>
      <c r="B7" s="235" t="s">
        <v>899</v>
      </c>
      <c r="C7" s="236">
        <v>361.84520479999998</v>
      </c>
      <c r="D7" s="237">
        <v>403403.13</v>
      </c>
      <c r="E7" s="238">
        <v>5.39</v>
      </c>
      <c r="F7" s="238">
        <v>1.3</v>
      </c>
      <c r="G7" s="238">
        <v>0.54</v>
      </c>
      <c r="H7" s="238">
        <v>3.12</v>
      </c>
      <c r="I7" s="238">
        <v>-6.72</v>
      </c>
      <c r="J7" s="238">
        <v>0.02</v>
      </c>
    </row>
    <row r="8" spans="1:11" s="233" customFormat="1" ht="27" customHeight="1">
      <c r="A8" s="234">
        <v>6</v>
      </c>
      <c r="B8" s="235" t="s">
        <v>918</v>
      </c>
      <c r="C8" s="236">
        <v>369.90513729999998</v>
      </c>
      <c r="D8" s="237">
        <v>367343.91</v>
      </c>
      <c r="E8" s="238">
        <v>4.91</v>
      </c>
      <c r="F8" s="238">
        <v>0.74</v>
      </c>
      <c r="G8" s="238">
        <v>0.32</v>
      </c>
      <c r="H8" s="238">
        <v>1.42</v>
      </c>
      <c r="I8" s="238">
        <v>-5.17</v>
      </c>
      <c r="J8" s="238">
        <v>0.02</v>
      </c>
    </row>
    <row r="9" spans="1:11" s="233" customFormat="1" ht="18" customHeight="1">
      <c r="A9" s="234">
        <v>7</v>
      </c>
      <c r="B9" s="235" t="s">
        <v>905</v>
      </c>
      <c r="C9" s="236">
        <v>992.18686549999995</v>
      </c>
      <c r="D9" s="237">
        <v>262960.28000000003</v>
      </c>
      <c r="E9" s="238">
        <v>3.51</v>
      </c>
      <c r="F9" s="238">
        <v>1.1399999999999999</v>
      </c>
      <c r="G9" s="238">
        <v>0.45</v>
      </c>
      <c r="H9" s="238">
        <v>1.53</v>
      </c>
      <c r="I9" s="238">
        <v>2.1</v>
      </c>
      <c r="J9" s="238">
        <v>0.02</v>
      </c>
    </row>
    <row r="10" spans="1:11" s="233" customFormat="1" ht="16.5" customHeight="1">
      <c r="A10" s="234">
        <v>8</v>
      </c>
      <c r="B10" s="235" t="s">
        <v>901</v>
      </c>
      <c r="C10" s="236">
        <v>1232.3255932</v>
      </c>
      <c r="D10" s="237">
        <v>227093.58</v>
      </c>
      <c r="E10" s="238">
        <v>3.03</v>
      </c>
      <c r="F10" s="238">
        <v>0.84</v>
      </c>
      <c r="G10" s="238">
        <v>0.28000000000000003</v>
      </c>
      <c r="H10" s="238">
        <v>1.6</v>
      </c>
      <c r="I10" s="238">
        <v>3.55</v>
      </c>
      <c r="J10" s="238">
        <v>0.03</v>
      </c>
    </row>
    <row r="11" spans="1:11" s="233" customFormat="1" ht="15" customHeight="1">
      <c r="A11" s="234">
        <v>9</v>
      </c>
      <c r="B11" s="235" t="s">
        <v>906</v>
      </c>
      <c r="C11" s="236">
        <v>280.9931704</v>
      </c>
      <c r="D11" s="237">
        <v>204723.33</v>
      </c>
      <c r="E11" s="238">
        <v>2.74</v>
      </c>
      <c r="F11" s="238">
        <v>1.04</v>
      </c>
      <c r="G11" s="238">
        <v>0.46</v>
      </c>
      <c r="H11" s="238">
        <v>1.62</v>
      </c>
      <c r="I11" s="238">
        <v>-4.1500000000000004</v>
      </c>
      <c r="J11" s="238">
        <v>0.03</v>
      </c>
    </row>
    <row r="12" spans="1:11" s="233" customFormat="1" ht="15" customHeight="1">
      <c r="A12" s="234">
        <v>10</v>
      </c>
      <c r="B12" s="235" t="s">
        <v>898</v>
      </c>
      <c r="C12" s="236">
        <v>234.95912619999999</v>
      </c>
      <c r="D12" s="237">
        <v>199537.39</v>
      </c>
      <c r="E12" s="238">
        <v>2.67</v>
      </c>
      <c r="F12" s="238">
        <v>0.64</v>
      </c>
      <c r="G12" s="238">
        <v>0.22</v>
      </c>
      <c r="H12" s="238">
        <v>1.86</v>
      </c>
      <c r="I12" s="238">
        <v>9.09</v>
      </c>
      <c r="J12" s="238">
        <v>0.02</v>
      </c>
    </row>
    <row r="13" spans="1:11" s="233" customFormat="1" ht="15" customHeight="1">
      <c r="A13" s="234">
        <v>11</v>
      </c>
      <c r="B13" s="235" t="s">
        <v>880</v>
      </c>
      <c r="C13" s="236">
        <v>613.92207259999998</v>
      </c>
      <c r="D13" s="237">
        <v>192340.56</v>
      </c>
      <c r="E13" s="238">
        <v>2.57</v>
      </c>
      <c r="F13" s="238">
        <v>1.1100000000000001</v>
      </c>
      <c r="G13" s="238">
        <v>0.39</v>
      </c>
      <c r="H13" s="238">
        <v>1.95</v>
      </c>
      <c r="I13" s="238">
        <v>-4.28</v>
      </c>
      <c r="J13" s="238">
        <v>0.02</v>
      </c>
    </row>
    <row r="14" spans="1:11" s="233" customFormat="1" ht="15" customHeight="1">
      <c r="A14" s="234">
        <v>12</v>
      </c>
      <c r="B14" s="235" t="s">
        <v>916</v>
      </c>
      <c r="C14" s="236">
        <v>892.46115339999994</v>
      </c>
      <c r="D14" s="237">
        <v>190459.24</v>
      </c>
      <c r="E14" s="238">
        <v>2.54</v>
      </c>
      <c r="F14" s="238">
        <v>1.2</v>
      </c>
      <c r="G14" s="238">
        <v>0.45</v>
      </c>
      <c r="H14" s="238">
        <v>1.52</v>
      </c>
      <c r="I14" s="238">
        <v>0.56000000000000005</v>
      </c>
      <c r="J14" s="238">
        <v>0.02</v>
      </c>
    </row>
    <row r="15" spans="1:11" s="233" customFormat="1" ht="15" customHeight="1">
      <c r="A15" s="234">
        <v>13</v>
      </c>
      <c r="B15" s="235" t="s">
        <v>882</v>
      </c>
      <c r="C15" s="236">
        <v>121.0858466</v>
      </c>
      <c r="D15" s="237">
        <v>177729.32</v>
      </c>
      <c r="E15" s="238">
        <v>2.37</v>
      </c>
      <c r="F15" s="238">
        <v>1.36</v>
      </c>
      <c r="G15" s="238">
        <v>0.46</v>
      </c>
      <c r="H15" s="238">
        <v>2.15</v>
      </c>
      <c r="I15" s="238">
        <v>-8.1</v>
      </c>
      <c r="J15" s="238">
        <v>0.02</v>
      </c>
    </row>
    <row r="16" spans="1:11" s="233" customFormat="1" ht="15" customHeight="1">
      <c r="A16" s="234">
        <v>14</v>
      </c>
      <c r="B16" s="235" t="s">
        <v>885</v>
      </c>
      <c r="C16" s="236">
        <v>2746.0136339999999</v>
      </c>
      <c r="D16" s="237">
        <v>174520.15</v>
      </c>
      <c r="E16" s="238">
        <v>2.33</v>
      </c>
      <c r="F16" s="238">
        <v>0.81</v>
      </c>
      <c r="G16" s="238">
        <v>0.22</v>
      </c>
      <c r="H16" s="238">
        <v>1.17</v>
      </c>
      <c r="I16" s="238">
        <v>-2.11</v>
      </c>
      <c r="J16" s="238">
        <v>0.02</v>
      </c>
    </row>
    <row r="17" spans="1:10" s="233" customFormat="1" ht="15" customHeight="1">
      <c r="A17" s="234">
        <v>15</v>
      </c>
      <c r="B17" s="235" t="s">
        <v>879</v>
      </c>
      <c r="C17" s="236">
        <v>95.919779000000005</v>
      </c>
      <c r="D17" s="237">
        <v>145940.41</v>
      </c>
      <c r="E17" s="238">
        <v>1.95</v>
      </c>
      <c r="F17" s="238">
        <v>0.75</v>
      </c>
      <c r="G17" s="238">
        <v>0.2</v>
      </c>
      <c r="H17" s="238">
        <v>1.46</v>
      </c>
      <c r="I17" s="238">
        <v>5.1100000000000003</v>
      </c>
      <c r="J17" s="238">
        <v>0.02</v>
      </c>
    </row>
    <row r="18" spans="1:10" s="233" customFormat="1" ht="20.25" customHeight="1">
      <c r="A18" s="234">
        <v>16</v>
      </c>
      <c r="B18" s="235" t="s">
        <v>893</v>
      </c>
      <c r="C18" s="236">
        <v>542.73301919999994</v>
      </c>
      <c r="D18" s="237">
        <v>114220.2</v>
      </c>
      <c r="E18" s="238">
        <v>1.53</v>
      </c>
      <c r="F18" s="238">
        <v>0.81</v>
      </c>
      <c r="G18" s="238">
        <v>0.26</v>
      </c>
      <c r="H18" s="238">
        <v>1.3</v>
      </c>
      <c r="I18" s="238">
        <v>-7.26</v>
      </c>
      <c r="J18" s="238">
        <v>0.02</v>
      </c>
    </row>
    <row r="19" spans="1:10" s="233" customFormat="1" ht="15" customHeight="1">
      <c r="A19" s="234">
        <v>17</v>
      </c>
      <c r="B19" s="235" t="s">
        <v>908</v>
      </c>
      <c r="C19" s="236">
        <v>151.04003</v>
      </c>
      <c r="D19" s="237">
        <v>102581.31</v>
      </c>
      <c r="E19" s="238">
        <v>1.37</v>
      </c>
      <c r="F19" s="238">
        <v>0.9</v>
      </c>
      <c r="G19" s="238">
        <v>0.23</v>
      </c>
      <c r="H19" s="238">
        <v>1.5</v>
      </c>
      <c r="I19" s="238">
        <v>2.0699999999999998</v>
      </c>
      <c r="J19" s="238">
        <v>0.03</v>
      </c>
    </row>
    <row r="20" spans="1:10" s="233" customFormat="1" ht="15" customHeight="1">
      <c r="A20" s="234">
        <v>18</v>
      </c>
      <c r="B20" s="235" t="s">
        <v>923</v>
      </c>
      <c r="C20" s="236">
        <v>88.778616</v>
      </c>
      <c r="D20" s="236">
        <v>102570.73</v>
      </c>
      <c r="E20" s="238">
        <v>1.37</v>
      </c>
      <c r="F20" s="238">
        <v>1.07</v>
      </c>
      <c r="G20" s="238">
        <v>0.32</v>
      </c>
      <c r="H20" s="238">
        <v>1.74</v>
      </c>
      <c r="I20" s="238">
        <v>-3.07</v>
      </c>
      <c r="J20" s="238">
        <v>0.02</v>
      </c>
    </row>
    <row r="21" spans="1:10" s="233" customFormat="1" ht="18" customHeight="1">
      <c r="A21" s="234">
        <v>19</v>
      </c>
      <c r="B21" s="235" t="s">
        <v>921</v>
      </c>
      <c r="C21" s="236">
        <v>1222.118964</v>
      </c>
      <c r="D21" s="236">
        <v>102522.7</v>
      </c>
      <c r="E21" s="238">
        <v>1.37</v>
      </c>
      <c r="F21" s="238">
        <v>1.31</v>
      </c>
      <c r="G21" s="238">
        <v>0.28000000000000003</v>
      </c>
      <c r="H21" s="238">
        <v>1.68</v>
      </c>
      <c r="I21" s="238">
        <v>-2.77</v>
      </c>
      <c r="J21" s="238">
        <v>0.02</v>
      </c>
    </row>
    <row r="22" spans="1:10" s="233" customFormat="1" ht="15" customHeight="1">
      <c r="A22" s="234">
        <v>20</v>
      </c>
      <c r="B22" s="235" t="s">
        <v>917</v>
      </c>
      <c r="C22" s="236">
        <v>239.93349699999999</v>
      </c>
      <c r="D22" s="236">
        <v>100266.41</v>
      </c>
      <c r="E22" s="238">
        <v>1.34</v>
      </c>
      <c r="F22" s="238">
        <v>0.69</v>
      </c>
      <c r="G22" s="238">
        <v>0.18</v>
      </c>
      <c r="H22" s="238">
        <v>1.35</v>
      </c>
      <c r="I22" s="238">
        <v>1.52</v>
      </c>
      <c r="J22" s="238">
        <v>0.02</v>
      </c>
    </row>
    <row r="23" spans="1:10" s="233" customFormat="1" ht="15" customHeight="1">
      <c r="A23" s="234">
        <v>21</v>
      </c>
      <c r="B23" s="235" t="s">
        <v>883</v>
      </c>
      <c r="C23" s="236">
        <v>79.568721999999994</v>
      </c>
      <c r="D23" s="236">
        <v>90171.05</v>
      </c>
      <c r="E23" s="238">
        <v>1.2</v>
      </c>
      <c r="F23" s="238">
        <v>1.31</v>
      </c>
      <c r="G23" s="238">
        <v>0.42</v>
      </c>
      <c r="H23" s="238">
        <v>1.44</v>
      </c>
      <c r="I23" s="238">
        <v>-12.6</v>
      </c>
      <c r="J23" s="238">
        <v>0.03</v>
      </c>
    </row>
    <row r="24" spans="1:10" s="233" customFormat="1" ht="16.5" customHeight="1">
      <c r="A24" s="234">
        <v>22</v>
      </c>
      <c r="B24" s="235" t="s">
        <v>907</v>
      </c>
      <c r="C24" s="236">
        <v>621.596272</v>
      </c>
      <c r="D24" s="236">
        <v>88268.78</v>
      </c>
      <c r="E24" s="238">
        <v>1.18</v>
      </c>
      <c r="F24" s="238">
        <v>0.97</v>
      </c>
      <c r="G24" s="238">
        <v>0.3</v>
      </c>
      <c r="H24" s="238">
        <v>1.5</v>
      </c>
      <c r="I24" s="238">
        <v>14.33</v>
      </c>
      <c r="J24" s="238">
        <v>0.02</v>
      </c>
    </row>
    <row r="25" spans="1:10" s="233" customFormat="1" ht="15" customHeight="1">
      <c r="A25" s="234">
        <v>23</v>
      </c>
      <c r="B25" s="235" t="s">
        <v>920</v>
      </c>
      <c r="C25" s="236">
        <v>664.13240140000005</v>
      </c>
      <c r="D25" s="236">
        <v>78468.570000000007</v>
      </c>
      <c r="E25" s="238">
        <v>1.05</v>
      </c>
      <c r="F25" s="238">
        <v>1.68</v>
      </c>
      <c r="G25" s="238">
        <v>0.35</v>
      </c>
      <c r="H25" s="238">
        <v>1.9</v>
      </c>
      <c r="I25" s="238">
        <v>0.89</v>
      </c>
      <c r="J25" s="238">
        <v>0.02</v>
      </c>
    </row>
    <row r="26" spans="1:10" s="233" customFormat="1" ht="15" customHeight="1">
      <c r="A26" s="234">
        <v>24</v>
      </c>
      <c r="B26" s="235" t="s">
        <v>922</v>
      </c>
      <c r="C26" s="236">
        <v>485.68940600000002</v>
      </c>
      <c r="D26" s="236">
        <v>78269.820000000007</v>
      </c>
      <c r="E26" s="238">
        <v>1.05</v>
      </c>
      <c r="F26" s="238">
        <v>1.08</v>
      </c>
      <c r="G26" s="238">
        <v>0.32</v>
      </c>
      <c r="H26" s="238">
        <v>1.48</v>
      </c>
      <c r="I26" s="238">
        <v>-16.04</v>
      </c>
      <c r="J26" s="238">
        <v>0.02</v>
      </c>
    </row>
    <row r="27" spans="1:10" s="233" customFormat="1" ht="27" customHeight="1">
      <c r="A27" s="234">
        <v>25</v>
      </c>
      <c r="B27" s="235" t="s">
        <v>912</v>
      </c>
      <c r="C27" s="236">
        <v>6975.4528639999999</v>
      </c>
      <c r="D27" s="236">
        <v>77844.31</v>
      </c>
      <c r="E27" s="238">
        <v>1.04</v>
      </c>
      <c r="F27" s="238">
        <v>0.51</v>
      </c>
      <c r="G27" s="238">
        <v>0.09</v>
      </c>
      <c r="H27" s="238">
        <v>1.94</v>
      </c>
      <c r="I27" s="238">
        <v>5.05</v>
      </c>
      <c r="J27" s="238">
        <v>0.03</v>
      </c>
    </row>
    <row r="28" spans="1:10" s="233" customFormat="1" ht="27" customHeight="1">
      <c r="A28" s="234">
        <v>26</v>
      </c>
      <c r="B28" s="235" t="s">
        <v>925</v>
      </c>
      <c r="C28" s="236">
        <v>288.66675800000002</v>
      </c>
      <c r="D28" s="236">
        <v>76557.31</v>
      </c>
      <c r="E28" s="238">
        <v>1.02</v>
      </c>
      <c r="F28" s="238">
        <v>0.93</v>
      </c>
      <c r="G28" s="238">
        <v>0.35</v>
      </c>
      <c r="H28" s="238">
        <v>1.31</v>
      </c>
      <c r="I28" s="238">
        <v>0.42</v>
      </c>
      <c r="J28" s="238">
        <v>0.03</v>
      </c>
    </row>
    <row r="29" spans="1:10" s="233" customFormat="1" ht="27" customHeight="1">
      <c r="A29" s="234">
        <v>27</v>
      </c>
      <c r="B29" s="235" t="s">
        <v>926</v>
      </c>
      <c r="C29" s="236">
        <v>1096.414023</v>
      </c>
      <c r="D29" s="236">
        <v>75310.490000000005</v>
      </c>
      <c r="E29" s="238">
        <v>1.01</v>
      </c>
      <c r="F29" s="238">
        <v>0.98</v>
      </c>
      <c r="G29" s="238">
        <v>0.33</v>
      </c>
      <c r="H29" s="238">
        <v>1.43</v>
      </c>
      <c r="I29" s="238">
        <v>-14.04</v>
      </c>
      <c r="J29" s="238">
        <v>0.02</v>
      </c>
    </row>
    <row r="30" spans="1:10" s="233" customFormat="1" ht="15" customHeight="1">
      <c r="A30" s="234">
        <v>28</v>
      </c>
      <c r="B30" s="235" t="s">
        <v>909</v>
      </c>
      <c r="C30" s="236">
        <v>9696.6661339999991</v>
      </c>
      <c r="D30" s="236">
        <v>74216.34</v>
      </c>
      <c r="E30" s="238">
        <v>0.99</v>
      </c>
      <c r="F30" s="238">
        <v>0.73</v>
      </c>
      <c r="G30" s="238">
        <v>0.17</v>
      </c>
      <c r="H30" s="238">
        <v>2.36</v>
      </c>
      <c r="I30" s="238">
        <v>15.7</v>
      </c>
      <c r="J30" s="238">
        <v>0.03</v>
      </c>
    </row>
    <row r="31" spans="1:10" s="233" customFormat="1" ht="18" customHeight="1">
      <c r="A31" s="234">
        <v>29</v>
      </c>
      <c r="B31" s="235" t="s">
        <v>897</v>
      </c>
      <c r="C31" s="236">
        <v>224.71727240000001</v>
      </c>
      <c r="D31" s="236">
        <v>70498.86</v>
      </c>
      <c r="E31" s="238">
        <v>0.94</v>
      </c>
      <c r="F31" s="238">
        <v>1.1399999999999999</v>
      </c>
      <c r="G31" s="238">
        <v>0.21</v>
      </c>
      <c r="H31" s="238">
        <v>2</v>
      </c>
      <c r="I31" s="238">
        <v>-15.25</v>
      </c>
      <c r="J31" s="238">
        <v>0.02</v>
      </c>
    </row>
    <row r="32" spans="1:10" s="233" customFormat="1" ht="29.25" customHeight="1">
      <c r="A32" s="234">
        <v>30</v>
      </c>
      <c r="B32" s="235" t="s">
        <v>904</v>
      </c>
      <c r="C32" s="236">
        <v>241.72204400000001</v>
      </c>
      <c r="D32" s="236">
        <v>70307.27</v>
      </c>
      <c r="E32" s="238">
        <v>0.94</v>
      </c>
      <c r="F32" s="238">
        <v>1.24</v>
      </c>
      <c r="G32" s="238">
        <v>0.31</v>
      </c>
      <c r="H32" s="238">
        <v>1.42</v>
      </c>
      <c r="I32" s="238">
        <v>-0.75</v>
      </c>
      <c r="J32" s="238">
        <v>0.03</v>
      </c>
    </row>
    <row r="33" spans="1:10" s="233" customFormat="1" ht="15" customHeight="1">
      <c r="A33" s="234">
        <v>31</v>
      </c>
      <c r="B33" s="235" t="s">
        <v>910</v>
      </c>
      <c r="C33" s="236">
        <v>96.415716000000003</v>
      </c>
      <c r="D33" s="236">
        <v>65391.17</v>
      </c>
      <c r="E33" s="238">
        <v>0.87</v>
      </c>
      <c r="F33" s="238">
        <v>0.38</v>
      </c>
      <c r="G33" s="238">
        <v>0.11</v>
      </c>
      <c r="H33" s="238">
        <v>1.19</v>
      </c>
      <c r="I33" s="238">
        <v>5.46</v>
      </c>
      <c r="J33" s="238">
        <v>0.03</v>
      </c>
    </row>
    <row r="34" spans="1:10" s="233" customFormat="1" ht="22.5" customHeight="1">
      <c r="A34" s="234">
        <v>32</v>
      </c>
      <c r="B34" s="235" t="s">
        <v>902</v>
      </c>
      <c r="C34" s="236">
        <v>774.652018</v>
      </c>
      <c r="D34" s="236">
        <v>63675</v>
      </c>
      <c r="E34" s="238">
        <v>0.85</v>
      </c>
      <c r="F34" s="238">
        <v>1.36</v>
      </c>
      <c r="G34" s="238">
        <v>0.35</v>
      </c>
      <c r="H34" s="238">
        <v>1.67</v>
      </c>
      <c r="I34" s="238">
        <v>4.6100000000000003</v>
      </c>
      <c r="J34" s="238">
        <v>0.03</v>
      </c>
    </row>
    <row r="35" spans="1:10" s="233" customFormat="1" ht="15" customHeight="1">
      <c r="A35" s="234">
        <v>33</v>
      </c>
      <c r="B35" s="235" t="s">
        <v>892</v>
      </c>
      <c r="C35" s="236">
        <v>131.65908519999999</v>
      </c>
      <c r="D35" s="236">
        <v>63499.9</v>
      </c>
      <c r="E35" s="238">
        <v>0.85</v>
      </c>
      <c r="F35" s="238">
        <v>1.22</v>
      </c>
      <c r="G35" s="238">
        <v>0.45</v>
      </c>
      <c r="H35" s="238">
        <v>1.96</v>
      </c>
      <c r="I35" s="238">
        <v>1.7</v>
      </c>
      <c r="J35" s="238">
        <v>0.03</v>
      </c>
    </row>
    <row r="36" spans="1:10" s="233" customFormat="1" ht="27" customHeight="1">
      <c r="A36" s="234">
        <v>34</v>
      </c>
      <c r="B36" s="235" t="s">
        <v>878</v>
      </c>
      <c r="C36" s="236">
        <v>422.47464600000001</v>
      </c>
      <c r="D36" s="236">
        <v>61507.24</v>
      </c>
      <c r="E36" s="238">
        <v>0.82</v>
      </c>
      <c r="F36" s="238">
        <v>1.37</v>
      </c>
      <c r="G36" s="238">
        <v>0.34</v>
      </c>
      <c r="H36" s="238">
        <v>2.63</v>
      </c>
      <c r="I36" s="238">
        <v>10.62</v>
      </c>
      <c r="J36" s="238">
        <v>0.03</v>
      </c>
    </row>
    <row r="37" spans="1:10" s="233" customFormat="1" ht="26.25" customHeight="1">
      <c r="A37" s="234">
        <v>35</v>
      </c>
      <c r="B37" s="235" t="s">
        <v>911</v>
      </c>
      <c r="C37" s="236">
        <v>6290.1396029999996</v>
      </c>
      <c r="D37" s="236">
        <v>58536.67</v>
      </c>
      <c r="E37" s="238">
        <v>0.78</v>
      </c>
      <c r="F37" s="238">
        <v>0.49</v>
      </c>
      <c r="G37" s="238">
        <v>0.05</v>
      </c>
      <c r="H37" s="238">
        <v>1.62</v>
      </c>
      <c r="I37" s="238">
        <v>-2.1</v>
      </c>
      <c r="J37" s="238">
        <v>0.02</v>
      </c>
    </row>
    <row r="38" spans="1:10" s="233" customFormat="1" ht="27" customHeight="1">
      <c r="A38" s="234">
        <v>36</v>
      </c>
      <c r="B38" s="235" t="s">
        <v>889</v>
      </c>
      <c r="C38" s="236">
        <v>53.093716000000001</v>
      </c>
      <c r="D38" s="236">
        <v>57410.02</v>
      </c>
      <c r="E38" s="238">
        <v>0.77</v>
      </c>
      <c r="F38" s="238" t="s">
        <v>1259</v>
      </c>
      <c r="G38" s="238">
        <v>0.21</v>
      </c>
      <c r="H38" s="238">
        <v>1.41</v>
      </c>
      <c r="I38" s="238">
        <v>2.35</v>
      </c>
      <c r="J38" s="238">
        <v>0.03</v>
      </c>
    </row>
    <row r="39" spans="1:10" s="233" customFormat="1" ht="39" customHeight="1">
      <c r="A39" s="234">
        <v>37</v>
      </c>
      <c r="B39" s="235" t="s">
        <v>895</v>
      </c>
      <c r="C39" s="236">
        <v>2112.5226939999998</v>
      </c>
      <c r="D39" s="236">
        <v>54134.66</v>
      </c>
      <c r="E39" s="238">
        <v>0.72</v>
      </c>
      <c r="F39" s="238">
        <v>0.96</v>
      </c>
      <c r="G39" s="238">
        <v>0.34</v>
      </c>
      <c r="H39" s="238">
        <v>2.3199999999999998</v>
      </c>
      <c r="I39" s="238">
        <v>8.2100000000000009</v>
      </c>
      <c r="J39" s="238">
        <v>0.02</v>
      </c>
    </row>
    <row r="40" spans="1:10" s="233" customFormat="1" ht="27" customHeight="1">
      <c r="A40" s="234">
        <v>38</v>
      </c>
      <c r="B40" s="235" t="s">
        <v>887</v>
      </c>
      <c r="C40" s="236">
        <v>161.36280719999999</v>
      </c>
      <c r="D40" s="236">
        <v>50665.34</v>
      </c>
      <c r="E40" s="238">
        <v>0.68</v>
      </c>
      <c r="F40" s="238">
        <v>0.1</v>
      </c>
      <c r="G40" s="238">
        <v>0</v>
      </c>
      <c r="H40" s="238">
        <v>1.49</v>
      </c>
      <c r="I40" s="238">
        <v>-3.62</v>
      </c>
      <c r="J40" s="238">
        <v>0.02</v>
      </c>
    </row>
    <row r="41" spans="1:10" s="233" customFormat="1" ht="27" customHeight="1">
      <c r="A41" s="234">
        <v>39</v>
      </c>
      <c r="B41" s="235" t="s">
        <v>890</v>
      </c>
      <c r="C41" s="236">
        <v>83.2129245</v>
      </c>
      <c r="D41" s="236">
        <v>50199.42</v>
      </c>
      <c r="E41" s="238">
        <v>0.67</v>
      </c>
      <c r="F41" s="238">
        <v>0.6</v>
      </c>
      <c r="G41" s="238">
        <v>0.15</v>
      </c>
      <c r="H41" s="238">
        <v>1.43</v>
      </c>
      <c r="I41" s="238">
        <v>-3.81</v>
      </c>
      <c r="J41" s="238">
        <v>0.02</v>
      </c>
    </row>
    <row r="42" spans="1:10" s="233" customFormat="1" ht="15" customHeight="1">
      <c r="A42" s="234">
        <v>40</v>
      </c>
      <c r="B42" s="235" t="s">
        <v>919</v>
      </c>
      <c r="C42" s="236">
        <v>92.155171499999994</v>
      </c>
      <c r="D42" s="236">
        <v>49343.33</v>
      </c>
      <c r="E42" s="238">
        <v>0.66</v>
      </c>
      <c r="F42" s="238">
        <v>0.94</v>
      </c>
      <c r="G42" s="238">
        <v>0.31</v>
      </c>
      <c r="H42" s="238">
        <v>1.89</v>
      </c>
      <c r="I42" s="238">
        <v>5.96</v>
      </c>
      <c r="J42" s="238">
        <v>0.02</v>
      </c>
    </row>
    <row r="43" spans="1:10" s="233" customFormat="1" ht="24.75" customHeight="1">
      <c r="A43" s="234">
        <v>41</v>
      </c>
      <c r="B43" s="235" t="s">
        <v>914</v>
      </c>
      <c r="C43" s="236">
        <v>1000.3705619999999</v>
      </c>
      <c r="D43" s="236">
        <v>48660.02</v>
      </c>
      <c r="E43" s="238">
        <v>0.65</v>
      </c>
      <c r="F43" s="238">
        <v>0.77</v>
      </c>
      <c r="G43" s="238">
        <v>0.23</v>
      </c>
      <c r="H43" s="238">
        <v>2.17</v>
      </c>
      <c r="I43" s="238">
        <v>-1.42</v>
      </c>
      <c r="J43" s="238">
        <v>0.03</v>
      </c>
    </row>
    <row r="44" spans="1:10" s="233" customFormat="1" ht="19.5" customHeight="1">
      <c r="A44" s="234">
        <v>42</v>
      </c>
      <c r="B44" s="235" t="s">
        <v>881</v>
      </c>
      <c r="C44" s="236">
        <v>289.36702000000002</v>
      </c>
      <c r="D44" s="236">
        <v>48564.39</v>
      </c>
      <c r="E44" s="238">
        <v>0.65</v>
      </c>
      <c r="F44" s="238">
        <v>0.68</v>
      </c>
      <c r="G44" s="238">
        <v>0.22</v>
      </c>
      <c r="H44" s="238">
        <v>1.85</v>
      </c>
      <c r="I44" s="238">
        <v>2.1</v>
      </c>
      <c r="J44" s="238">
        <v>0.03</v>
      </c>
    </row>
    <row r="45" spans="1:10" s="233" customFormat="1" ht="18.75" customHeight="1">
      <c r="A45" s="234">
        <v>43</v>
      </c>
      <c r="B45" s="235" t="s">
        <v>1127</v>
      </c>
      <c r="C45" s="236">
        <v>71.892328500000005</v>
      </c>
      <c r="D45" s="236">
        <v>45473.17</v>
      </c>
      <c r="E45" s="238">
        <v>0.61</v>
      </c>
      <c r="F45" s="238">
        <v>0.83</v>
      </c>
      <c r="G45" s="238">
        <v>0.11</v>
      </c>
      <c r="H45" s="238">
        <v>2.15</v>
      </c>
      <c r="I45" s="238">
        <v>-1.37</v>
      </c>
      <c r="J45" s="238">
        <v>0.02</v>
      </c>
    </row>
    <row r="46" spans="1:10" s="233" customFormat="1" ht="19.5" customHeight="1">
      <c r="A46" s="234">
        <v>44</v>
      </c>
      <c r="B46" s="235" t="s">
        <v>924</v>
      </c>
      <c r="C46" s="236">
        <v>152.80909120000001</v>
      </c>
      <c r="D46" s="236">
        <v>45268.78</v>
      </c>
      <c r="E46" s="238">
        <v>0.6</v>
      </c>
      <c r="F46" s="238">
        <v>0.81</v>
      </c>
      <c r="G46" s="238">
        <v>0.18</v>
      </c>
      <c r="H46" s="238">
        <v>1.46</v>
      </c>
      <c r="I46" s="238">
        <v>6.93</v>
      </c>
      <c r="J46" s="238">
        <v>0.03</v>
      </c>
    </row>
    <row r="47" spans="1:10" s="233" customFormat="1" ht="28.5" customHeight="1">
      <c r="A47" s="234">
        <v>45</v>
      </c>
      <c r="B47" s="235" t="s">
        <v>886</v>
      </c>
      <c r="C47" s="236">
        <v>24.086829600000002</v>
      </c>
      <c r="D47" s="236">
        <v>38703.5</v>
      </c>
      <c r="E47" s="238">
        <v>0.52</v>
      </c>
      <c r="F47" s="238">
        <v>0.56999999999999995</v>
      </c>
      <c r="G47" s="238">
        <v>0.2</v>
      </c>
      <c r="H47" s="238">
        <v>1.29</v>
      </c>
      <c r="I47" s="238">
        <v>2.27</v>
      </c>
      <c r="J47" s="238">
        <v>0.02</v>
      </c>
    </row>
    <row r="48" spans="1:10" s="233" customFormat="1" ht="15" customHeight="1">
      <c r="A48" s="234">
        <v>46</v>
      </c>
      <c r="B48" s="235" t="s">
        <v>888</v>
      </c>
      <c r="C48" s="236">
        <v>6162.7283269999998</v>
      </c>
      <c r="D48" s="236">
        <v>38313.07</v>
      </c>
      <c r="E48" s="238">
        <v>0.51</v>
      </c>
      <c r="F48" s="238">
        <v>0.87</v>
      </c>
      <c r="G48" s="238">
        <v>0.13</v>
      </c>
      <c r="H48" s="238">
        <v>2.92</v>
      </c>
      <c r="I48" s="238">
        <v>-0.11</v>
      </c>
      <c r="J48" s="238">
        <v>0.03</v>
      </c>
    </row>
    <row r="49" spans="1:10" s="233" customFormat="1" ht="15" customHeight="1">
      <c r="A49" s="234">
        <v>47</v>
      </c>
      <c r="B49" s="235" t="s">
        <v>891</v>
      </c>
      <c r="C49" s="236">
        <v>27.3423102</v>
      </c>
      <c r="D49" s="236">
        <v>36679.120000000003</v>
      </c>
      <c r="E49" s="238">
        <v>0.49</v>
      </c>
      <c r="F49" s="238">
        <v>0.97</v>
      </c>
      <c r="G49" s="238">
        <v>0.31</v>
      </c>
      <c r="H49" s="238">
        <v>1.68</v>
      </c>
      <c r="I49" s="238">
        <v>7.05</v>
      </c>
      <c r="J49" s="238">
        <v>0.02</v>
      </c>
    </row>
    <row r="50" spans="1:10" s="233" customFormat="1" ht="15" customHeight="1">
      <c r="A50" s="234">
        <v>48</v>
      </c>
      <c r="B50" s="235" t="s">
        <v>884</v>
      </c>
      <c r="C50" s="236">
        <v>2169.2527439999999</v>
      </c>
      <c r="D50" s="236">
        <v>34609.129999999997</v>
      </c>
      <c r="E50" s="238">
        <v>0.46</v>
      </c>
      <c r="F50" s="238">
        <v>0.9</v>
      </c>
      <c r="G50" s="238">
        <v>0.25</v>
      </c>
      <c r="H50" s="238">
        <v>2.27</v>
      </c>
      <c r="I50" s="238">
        <v>0.9</v>
      </c>
      <c r="J50" s="238">
        <v>0.02</v>
      </c>
    </row>
    <row r="51" spans="1:10" s="233" customFormat="1" ht="15" customHeight="1">
      <c r="A51" s="234">
        <v>49</v>
      </c>
      <c r="B51" s="235" t="s">
        <v>915</v>
      </c>
      <c r="C51" s="236">
        <v>36.080748</v>
      </c>
      <c r="D51" s="236">
        <v>34604.879999999997</v>
      </c>
      <c r="E51" s="238">
        <v>0.46</v>
      </c>
      <c r="F51" s="238">
        <v>0.97</v>
      </c>
      <c r="G51" s="238">
        <v>0.32</v>
      </c>
      <c r="H51" s="238">
        <v>1.53</v>
      </c>
      <c r="I51" s="238">
        <v>7.86</v>
      </c>
      <c r="J51" s="238">
        <v>0.03</v>
      </c>
    </row>
    <row r="52" spans="1:10" s="233" customFormat="1" ht="27" customHeight="1">
      <c r="A52" s="234">
        <v>50</v>
      </c>
      <c r="B52" s="235" t="s">
        <v>896</v>
      </c>
      <c r="C52" s="236">
        <v>39.962388199999999</v>
      </c>
      <c r="D52" s="236">
        <v>32555.81</v>
      </c>
      <c r="E52" s="238">
        <v>0.43</v>
      </c>
      <c r="F52" s="238">
        <v>0.9</v>
      </c>
      <c r="G52" s="238">
        <v>0.32</v>
      </c>
      <c r="H52" s="238">
        <v>1.87</v>
      </c>
      <c r="I52" s="238">
        <v>9.26</v>
      </c>
      <c r="J52" s="238">
        <v>0.02</v>
      </c>
    </row>
    <row r="53" spans="1:10" s="233" customFormat="1" ht="41.25" customHeight="1">
      <c r="A53" s="959" t="s">
        <v>212</v>
      </c>
      <c r="B53" s="959"/>
      <c r="C53" s="959"/>
      <c r="D53" s="959"/>
      <c r="E53" s="959"/>
      <c r="F53" s="959"/>
      <c r="G53" s="959"/>
      <c r="H53" s="959"/>
      <c r="I53" s="959"/>
      <c r="J53" s="959"/>
    </row>
    <row r="54" spans="1:10" s="233" customFormat="1" ht="36.75" customHeight="1">
      <c r="A54" s="959" t="s">
        <v>208</v>
      </c>
      <c r="B54" s="959"/>
      <c r="C54" s="959"/>
      <c r="D54" s="959"/>
      <c r="E54" s="959"/>
      <c r="F54" s="959"/>
      <c r="G54" s="959"/>
      <c r="H54" s="959"/>
      <c r="I54" s="959"/>
      <c r="J54" s="959"/>
    </row>
    <row r="55" spans="1:10" s="233" customFormat="1" ht="22.5" customHeight="1">
      <c r="A55" s="959" t="s">
        <v>213</v>
      </c>
      <c r="B55" s="959"/>
      <c r="C55" s="959"/>
      <c r="D55" s="959"/>
      <c r="E55" s="959"/>
      <c r="F55" s="959"/>
      <c r="G55" s="959"/>
      <c r="H55" s="959"/>
      <c r="I55" s="959"/>
      <c r="J55" s="959"/>
    </row>
    <row r="56" spans="1:10" s="233" customFormat="1" ht="33.75" customHeight="1">
      <c r="A56" s="959" t="s">
        <v>210</v>
      </c>
      <c r="B56" s="959"/>
      <c r="C56" s="959"/>
      <c r="D56" s="959"/>
      <c r="E56" s="959"/>
      <c r="F56" s="959"/>
      <c r="G56" s="959"/>
      <c r="H56" s="959"/>
      <c r="I56" s="959"/>
      <c r="J56" s="959"/>
    </row>
    <row r="57" spans="1:10" s="233" customFormat="1" ht="26.25" customHeight="1">
      <c r="A57" s="959" t="s">
        <v>736</v>
      </c>
      <c r="B57" s="959"/>
      <c r="C57" s="959"/>
      <c r="D57" s="959"/>
      <c r="E57" s="959"/>
      <c r="F57" s="959"/>
      <c r="G57" s="959"/>
      <c r="H57" s="959"/>
      <c r="I57" s="959"/>
      <c r="J57" s="959"/>
    </row>
    <row r="58" spans="1:10" s="233" customFormat="1" ht="13.5" customHeight="1">
      <c r="A58" s="877" t="s">
        <v>199</v>
      </c>
      <c r="B58" s="877"/>
      <c r="C58" s="877"/>
      <c r="D58" s="877"/>
      <c r="E58" s="877"/>
      <c r="F58" s="877"/>
      <c r="G58" s="877"/>
      <c r="H58" s="877"/>
      <c r="I58" s="877"/>
      <c r="J58" s="877"/>
    </row>
    <row r="59" spans="1:10" s="233" customFormat="1" ht="26.1" customHeight="1"/>
  </sheetData>
  <mergeCells count="7">
    <mergeCell ref="A58:J58"/>
    <mergeCell ref="A1:K1"/>
    <mergeCell ref="A53:J53"/>
    <mergeCell ref="A54:J54"/>
    <mergeCell ref="A55:J55"/>
    <mergeCell ref="A56:J56"/>
    <mergeCell ref="A57:J5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31" zoomScaleNormal="100" workbookViewId="0">
      <selection activeCell="A45" sqref="A45:K45"/>
    </sheetView>
  </sheetViews>
  <sheetFormatPr defaultColWidth="9.140625" defaultRowHeight="15"/>
  <cols>
    <col min="1" max="1" width="6.42578125" style="16" bestFit="1" customWidth="1"/>
    <col min="2" max="2" width="40.42578125" style="16" bestFit="1" customWidth="1"/>
    <col min="3" max="3" width="13.42578125" style="16" bestFit="1" customWidth="1"/>
    <col min="4" max="4" width="17.42578125" style="16" customWidth="1"/>
    <col min="5" max="5" width="10.42578125" style="16" bestFit="1" customWidth="1"/>
    <col min="6" max="6" width="7.5703125" style="16" bestFit="1" customWidth="1"/>
    <col min="7" max="7" width="6.140625" style="16" bestFit="1" customWidth="1"/>
    <col min="8" max="8" width="10.42578125" style="16" bestFit="1" customWidth="1"/>
    <col min="9" max="9" width="12.5703125" style="16" bestFit="1" customWidth="1"/>
    <col min="10" max="10" width="12.140625" style="16" bestFit="1" customWidth="1"/>
    <col min="11" max="11" width="14.42578125" style="16" bestFit="1" customWidth="1"/>
    <col min="12" max="12" width="4.5703125" style="16" bestFit="1" customWidth="1"/>
    <col min="13" max="16384" width="9.140625" style="16"/>
  </cols>
  <sheetData>
    <row r="1" spans="1:10" ht="15.75" customHeight="1">
      <c r="A1" s="961" t="s">
        <v>1166</v>
      </c>
      <c r="B1" s="961"/>
    </row>
    <row r="2" spans="1:10" s="34" customFormat="1" ht="43.5" customHeight="1">
      <c r="A2" s="534" t="s">
        <v>214</v>
      </c>
      <c r="B2" s="534" t="s">
        <v>201</v>
      </c>
      <c r="C2" s="534" t="s">
        <v>215</v>
      </c>
      <c r="D2" s="534" t="s">
        <v>216</v>
      </c>
      <c r="E2" s="534" t="s">
        <v>217</v>
      </c>
      <c r="F2" s="534" t="s">
        <v>203</v>
      </c>
      <c r="G2" s="534" t="s">
        <v>218</v>
      </c>
      <c r="H2" s="534" t="s">
        <v>219</v>
      </c>
      <c r="I2" s="534" t="s">
        <v>220</v>
      </c>
      <c r="J2" s="534" t="s">
        <v>221</v>
      </c>
    </row>
    <row r="3" spans="1:10" s="34" customFormat="1" ht="18" customHeight="1">
      <c r="A3" s="535">
        <v>1</v>
      </c>
      <c r="B3" s="536" t="s">
        <v>958</v>
      </c>
      <c r="C3" s="537">
        <v>6764.88</v>
      </c>
      <c r="D3" s="537">
        <v>960433.11</v>
      </c>
      <c r="E3" s="590">
        <v>13.7</v>
      </c>
      <c r="F3" s="591">
        <v>1.1000000000000001</v>
      </c>
      <c r="G3" s="591">
        <v>0.4</v>
      </c>
      <c r="H3" s="536">
        <v>0</v>
      </c>
      <c r="I3" s="536">
        <v>0</v>
      </c>
      <c r="J3" s="536" t="s">
        <v>1133</v>
      </c>
    </row>
    <row r="4" spans="1:10" s="34" customFormat="1" ht="18" customHeight="1">
      <c r="A4" s="535">
        <v>2</v>
      </c>
      <c r="B4" s="536" t="s">
        <v>946</v>
      </c>
      <c r="C4" s="537">
        <v>1389.73</v>
      </c>
      <c r="D4" s="537">
        <v>516454.67</v>
      </c>
      <c r="E4" s="590">
        <v>7.3</v>
      </c>
      <c r="F4" s="591">
        <v>1.1000000000000001</v>
      </c>
      <c r="G4" s="591">
        <v>0.5</v>
      </c>
      <c r="H4" s="536">
        <v>0</v>
      </c>
      <c r="I4" s="536">
        <v>0</v>
      </c>
      <c r="J4" s="536" t="s">
        <v>1133</v>
      </c>
    </row>
    <row r="5" spans="1:10" s="34" customFormat="1" ht="18" customHeight="1">
      <c r="A5" s="535">
        <v>3</v>
      </c>
      <c r="B5" s="536" t="s">
        <v>942</v>
      </c>
      <c r="C5" s="537">
        <v>554.35</v>
      </c>
      <c r="D5" s="537">
        <v>606304.53</v>
      </c>
      <c r="E5" s="590">
        <v>8.6</v>
      </c>
      <c r="F5" s="591">
        <v>1.2</v>
      </c>
      <c r="G5" s="591">
        <v>0.5</v>
      </c>
      <c r="H5" s="536">
        <v>0</v>
      </c>
      <c r="I5" s="536">
        <v>0</v>
      </c>
      <c r="J5" s="536" t="s">
        <v>1133</v>
      </c>
    </row>
    <row r="6" spans="1:10" s="34" customFormat="1" ht="18" customHeight="1">
      <c r="A6" s="535">
        <v>4</v>
      </c>
      <c r="B6" s="536" t="s">
        <v>946</v>
      </c>
      <c r="C6" s="537">
        <v>1389.73</v>
      </c>
      <c r="D6" s="537">
        <v>516454.67</v>
      </c>
      <c r="E6" s="590">
        <v>7.3</v>
      </c>
      <c r="F6" s="591">
        <v>1.1000000000000001</v>
      </c>
      <c r="G6" s="591">
        <v>0.5</v>
      </c>
      <c r="H6" s="536">
        <v>0</v>
      </c>
      <c r="I6" s="536">
        <v>0</v>
      </c>
      <c r="J6" s="536" t="s">
        <v>1133</v>
      </c>
    </row>
    <row r="7" spans="1:10" s="34" customFormat="1" ht="18" customHeight="1">
      <c r="A7" s="535">
        <v>5</v>
      </c>
      <c r="B7" s="536" t="s">
        <v>941</v>
      </c>
      <c r="C7" s="537">
        <v>351.23</v>
      </c>
      <c r="D7" s="537">
        <v>325.57</v>
      </c>
      <c r="E7" s="590">
        <v>5.6</v>
      </c>
      <c r="F7" s="591">
        <v>1.3</v>
      </c>
      <c r="G7" s="591">
        <v>0.6</v>
      </c>
      <c r="H7" s="536">
        <v>0</v>
      </c>
      <c r="I7" s="536">
        <v>0</v>
      </c>
      <c r="J7" s="536" t="s">
        <v>1133</v>
      </c>
    </row>
    <row r="8" spans="1:10" s="34" customFormat="1" ht="18" customHeight="1">
      <c r="A8" s="535">
        <v>6</v>
      </c>
      <c r="B8" s="536" t="s">
        <v>962</v>
      </c>
      <c r="C8" s="537">
        <v>375.24</v>
      </c>
      <c r="D8" s="537">
        <v>383816.93</v>
      </c>
      <c r="E8" s="590">
        <v>5.5</v>
      </c>
      <c r="F8" s="591">
        <v>0.8</v>
      </c>
      <c r="G8" s="591">
        <v>0.3</v>
      </c>
      <c r="H8" s="536">
        <v>0</v>
      </c>
      <c r="I8" s="536">
        <v>0</v>
      </c>
      <c r="J8" s="536" t="s">
        <v>1133</v>
      </c>
    </row>
    <row r="9" spans="1:10" s="34" customFormat="1" ht="18" customHeight="1">
      <c r="A9" s="535">
        <v>7</v>
      </c>
      <c r="B9" s="536" t="s">
        <v>950</v>
      </c>
      <c r="C9" s="537">
        <v>992.19</v>
      </c>
      <c r="D9" s="537">
        <v>257153.28</v>
      </c>
      <c r="E9" s="590">
        <v>3.7</v>
      </c>
      <c r="F9" s="591">
        <v>1.2</v>
      </c>
      <c r="G9" s="591">
        <v>0.5</v>
      </c>
      <c r="H9" s="536">
        <v>0</v>
      </c>
      <c r="I9" s="536">
        <v>0</v>
      </c>
      <c r="J9" s="536" t="s">
        <v>1133</v>
      </c>
    </row>
    <row r="10" spans="1:10" s="34" customFormat="1" ht="18" customHeight="1">
      <c r="A10" s="535">
        <v>8</v>
      </c>
      <c r="B10" s="536" t="s">
        <v>951</v>
      </c>
      <c r="C10" s="537">
        <v>280.94</v>
      </c>
      <c r="D10" s="537">
        <v>205380.94</v>
      </c>
      <c r="E10" s="590">
        <v>2.9</v>
      </c>
      <c r="F10" s="591">
        <v>1</v>
      </c>
      <c r="G10" s="591">
        <v>0.5</v>
      </c>
      <c r="H10" s="536">
        <v>0</v>
      </c>
      <c r="I10" s="536">
        <v>0</v>
      </c>
      <c r="J10" s="536" t="s">
        <v>1133</v>
      </c>
    </row>
    <row r="11" spans="1:10" s="34" customFormat="1" ht="18" customHeight="1">
      <c r="A11" s="535">
        <v>9</v>
      </c>
      <c r="B11" s="536" t="s">
        <v>932</v>
      </c>
      <c r="C11" s="537">
        <v>613.85</v>
      </c>
      <c r="D11" s="537">
        <v>202389.97</v>
      </c>
      <c r="E11" s="590">
        <v>2.9</v>
      </c>
      <c r="F11" s="591">
        <v>1.1000000000000001</v>
      </c>
      <c r="G11" s="591">
        <v>0.4</v>
      </c>
      <c r="H11" s="536">
        <v>0</v>
      </c>
      <c r="I11" s="536">
        <v>0</v>
      </c>
      <c r="J11" s="536" t="s">
        <v>1133</v>
      </c>
    </row>
    <row r="12" spans="1:10" s="34" customFormat="1" ht="18" customHeight="1">
      <c r="A12" s="535">
        <v>10</v>
      </c>
      <c r="B12" s="536" t="s">
        <v>935</v>
      </c>
      <c r="C12" s="537">
        <v>121.08</v>
      </c>
      <c r="D12" s="537">
        <v>176632.28</v>
      </c>
      <c r="E12" s="590">
        <v>2.5</v>
      </c>
      <c r="F12" s="591">
        <v>1.3</v>
      </c>
      <c r="G12" s="591">
        <v>0.5</v>
      </c>
      <c r="H12" s="536">
        <v>0</v>
      </c>
      <c r="I12" s="536">
        <v>0</v>
      </c>
      <c r="J12" s="536" t="s">
        <v>1133</v>
      </c>
    </row>
    <row r="13" spans="1:10" s="34" customFormat="1" ht="18" customHeight="1">
      <c r="A13" s="535">
        <v>11</v>
      </c>
      <c r="B13" s="536" t="s">
        <v>916</v>
      </c>
      <c r="C13" s="537">
        <v>892.46</v>
      </c>
      <c r="D13" s="537">
        <v>190152.71</v>
      </c>
      <c r="E13" s="590">
        <v>2.7</v>
      </c>
      <c r="F13" s="591">
        <v>1.2</v>
      </c>
      <c r="G13" s="591">
        <v>0.4</v>
      </c>
      <c r="H13" s="536">
        <v>0</v>
      </c>
      <c r="I13" s="536">
        <v>0</v>
      </c>
      <c r="J13" s="536" t="s">
        <v>1133</v>
      </c>
    </row>
    <row r="14" spans="1:10" s="34" customFormat="1" ht="18" customHeight="1">
      <c r="A14" s="535">
        <v>12</v>
      </c>
      <c r="B14" s="536" t="s">
        <v>945</v>
      </c>
      <c r="C14" s="537">
        <v>34.96</v>
      </c>
      <c r="D14" s="537">
        <v>200057.37</v>
      </c>
      <c r="E14" s="590">
        <v>2.8</v>
      </c>
      <c r="F14" s="591">
        <v>0.7</v>
      </c>
      <c r="G14" s="591">
        <v>0.2</v>
      </c>
      <c r="H14" s="536">
        <v>0</v>
      </c>
      <c r="I14" s="536">
        <v>0</v>
      </c>
      <c r="J14" s="536" t="s">
        <v>1133</v>
      </c>
    </row>
    <row r="15" spans="1:10" s="34" customFormat="1" ht="18" customHeight="1">
      <c r="A15" s="535">
        <v>13</v>
      </c>
      <c r="B15" s="536" t="s">
        <v>948</v>
      </c>
      <c r="C15" s="537">
        <v>1232.1300000000001</v>
      </c>
      <c r="D15" s="537">
        <v>173996.19</v>
      </c>
      <c r="E15" s="590">
        <v>2.5</v>
      </c>
      <c r="F15" s="591">
        <v>0.8</v>
      </c>
      <c r="G15" s="591">
        <v>0.3</v>
      </c>
      <c r="H15" s="536">
        <v>0</v>
      </c>
      <c r="I15" s="536">
        <v>0</v>
      </c>
      <c r="J15" s="536" t="s">
        <v>1133</v>
      </c>
    </row>
    <row r="16" spans="1:10" s="34" customFormat="1" ht="18" customHeight="1">
      <c r="A16" s="535">
        <v>14</v>
      </c>
      <c r="B16" s="536" t="s">
        <v>936</v>
      </c>
      <c r="C16" s="537">
        <v>2746.01</v>
      </c>
      <c r="D16" s="537">
        <v>162394.34</v>
      </c>
      <c r="E16" s="590">
        <v>2.2999999999999998</v>
      </c>
      <c r="F16" s="591">
        <v>0.8</v>
      </c>
      <c r="G16" s="591">
        <v>0.2</v>
      </c>
      <c r="H16" s="536">
        <v>0</v>
      </c>
      <c r="I16" s="536">
        <v>0</v>
      </c>
      <c r="J16" s="536" t="s">
        <v>1133</v>
      </c>
    </row>
    <row r="17" spans="1:10" s="34" customFormat="1" ht="18" customHeight="1">
      <c r="A17" s="535">
        <v>15</v>
      </c>
      <c r="B17" s="536" t="s">
        <v>931</v>
      </c>
      <c r="C17" s="537">
        <v>95.92</v>
      </c>
      <c r="D17" s="537">
        <v>147030.18</v>
      </c>
      <c r="E17" s="590">
        <v>2.1</v>
      </c>
      <c r="F17" s="591">
        <v>0.8</v>
      </c>
      <c r="G17" s="591">
        <v>0.2</v>
      </c>
      <c r="H17" s="536">
        <v>0</v>
      </c>
      <c r="I17" s="536">
        <v>0</v>
      </c>
      <c r="J17" s="536" t="s">
        <v>1133</v>
      </c>
    </row>
    <row r="18" spans="1:10" s="34" customFormat="1" ht="18" customHeight="1">
      <c r="A18" s="535">
        <v>16</v>
      </c>
      <c r="B18" s="536" t="s">
        <v>940</v>
      </c>
      <c r="C18" s="537">
        <v>542.73</v>
      </c>
      <c r="D18" s="537">
        <v>116178.55</v>
      </c>
      <c r="E18" s="590">
        <v>1.7</v>
      </c>
      <c r="F18" s="591">
        <v>0.8</v>
      </c>
      <c r="G18" s="591">
        <v>0.3</v>
      </c>
      <c r="H18" s="536">
        <v>0</v>
      </c>
      <c r="I18" s="536">
        <v>0</v>
      </c>
      <c r="J18" s="536" t="s">
        <v>1133</v>
      </c>
    </row>
    <row r="19" spans="1:10" s="34" customFormat="1" ht="18" customHeight="1">
      <c r="A19" s="535">
        <v>17</v>
      </c>
      <c r="B19" s="536" t="s">
        <v>961</v>
      </c>
      <c r="C19" s="537">
        <v>1220.76</v>
      </c>
      <c r="D19" s="537">
        <v>102498.27</v>
      </c>
      <c r="E19" s="590">
        <v>1.5</v>
      </c>
      <c r="F19" s="591">
        <v>1.2</v>
      </c>
      <c r="G19" s="591">
        <v>0.3</v>
      </c>
      <c r="H19" s="536">
        <v>0</v>
      </c>
      <c r="I19" s="536">
        <v>0</v>
      </c>
      <c r="J19" s="536" t="s">
        <v>1133</v>
      </c>
    </row>
    <row r="20" spans="1:10" s="34" customFormat="1" ht="18" customHeight="1">
      <c r="A20" s="535">
        <v>18</v>
      </c>
      <c r="B20" s="536" t="s">
        <v>964</v>
      </c>
      <c r="C20" s="537">
        <v>88.78</v>
      </c>
      <c r="D20" s="537">
        <v>102798.05</v>
      </c>
      <c r="E20" s="590">
        <v>1.5</v>
      </c>
      <c r="F20" s="591">
        <v>1.1000000000000001</v>
      </c>
      <c r="G20" s="591">
        <v>0.3</v>
      </c>
      <c r="H20" s="536">
        <v>0</v>
      </c>
      <c r="I20" s="536">
        <v>0</v>
      </c>
      <c r="J20" s="536" t="s">
        <v>1133</v>
      </c>
    </row>
    <row r="21" spans="1:10" s="34" customFormat="1" ht="18" customHeight="1">
      <c r="A21" s="535">
        <v>19</v>
      </c>
      <c r="B21" s="536" t="s">
        <v>953</v>
      </c>
      <c r="C21" s="537">
        <v>151.04</v>
      </c>
      <c r="D21" s="537">
        <v>101717.75</v>
      </c>
      <c r="E21" s="590">
        <v>1.4</v>
      </c>
      <c r="F21" s="591">
        <v>0.9</v>
      </c>
      <c r="G21" s="591">
        <v>0.2</v>
      </c>
      <c r="H21" s="536">
        <v>0</v>
      </c>
      <c r="I21" s="536">
        <v>0</v>
      </c>
      <c r="J21" s="536" t="s">
        <v>1133</v>
      </c>
    </row>
    <row r="22" spans="1:10" s="34" customFormat="1" ht="18" customHeight="1">
      <c r="A22" s="535">
        <v>20</v>
      </c>
      <c r="B22" s="536" t="s">
        <v>959</v>
      </c>
      <c r="C22" s="537">
        <v>239.93</v>
      </c>
      <c r="D22" s="537">
        <v>101421.69</v>
      </c>
      <c r="E22" s="590">
        <v>1.4</v>
      </c>
      <c r="F22" s="591">
        <v>0.7</v>
      </c>
      <c r="G22" s="591">
        <v>0.2</v>
      </c>
      <c r="H22" s="536">
        <v>0</v>
      </c>
      <c r="I22" s="536">
        <v>0</v>
      </c>
      <c r="J22" s="536" t="s">
        <v>1133</v>
      </c>
    </row>
    <row r="23" spans="1:10" s="34" customFormat="1" ht="18" customHeight="1">
      <c r="A23" s="535">
        <v>21</v>
      </c>
      <c r="B23" s="536" t="s">
        <v>966</v>
      </c>
      <c r="C23" s="537">
        <v>1143.9100000000001</v>
      </c>
      <c r="D23" s="537">
        <v>86581.96</v>
      </c>
      <c r="E23" s="590">
        <v>1.2</v>
      </c>
      <c r="F23" s="591">
        <v>1</v>
      </c>
      <c r="G23" s="591">
        <v>0.3</v>
      </c>
      <c r="H23" s="536">
        <v>0</v>
      </c>
      <c r="I23" s="536">
        <v>0</v>
      </c>
      <c r="J23" s="536" t="s">
        <v>1133</v>
      </c>
    </row>
    <row r="24" spans="1:10" s="34" customFormat="1" ht="18" customHeight="1">
      <c r="A24" s="535">
        <v>22</v>
      </c>
      <c r="B24" s="536" t="s">
        <v>963</v>
      </c>
      <c r="C24" s="537">
        <v>496.21</v>
      </c>
      <c r="D24" s="537">
        <v>81290.990000000005</v>
      </c>
      <c r="E24" s="590">
        <v>1.2</v>
      </c>
      <c r="F24" s="591">
        <v>1.1000000000000001</v>
      </c>
      <c r="G24" s="591">
        <v>0.3</v>
      </c>
      <c r="H24" s="536">
        <v>0</v>
      </c>
      <c r="I24" s="536">
        <v>0</v>
      </c>
      <c r="J24" s="536" t="s">
        <v>1133</v>
      </c>
    </row>
    <row r="25" spans="1:10" s="34" customFormat="1" ht="18" customHeight="1">
      <c r="A25" s="535">
        <v>23</v>
      </c>
      <c r="B25" s="536" t="s">
        <v>934</v>
      </c>
      <c r="C25" s="537">
        <v>79.569999999999993</v>
      </c>
      <c r="D25" s="537">
        <v>80857.67</v>
      </c>
      <c r="E25" s="590">
        <v>1.2</v>
      </c>
      <c r="F25" s="591">
        <v>0.7</v>
      </c>
      <c r="G25" s="591">
        <v>0.2</v>
      </c>
      <c r="H25" s="536">
        <v>0</v>
      </c>
      <c r="I25" s="536">
        <v>0</v>
      </c>
      <c r="J25" s="536" t="s">
        <v>1133</v>
      </c>
    </row>
    <row r="26" spans="1:10" s="34" customFormat="1" ht="18" customHeight="1">
      <c r="A26" s="535">
        <v>24</v>
      </c>
      <c r="B26" s="536" t="s">
        <v>952</v>
      </c>
      <c r="C26" s="537">
        <v>621.6</v>
      </c>
      <c r="D26" s="537">
        <v>88503.41</v>
      </c>
      <c r="E26" s="590">
        <v>1.3</v>
      </c>
      <c r="F26" s="591">
        <v>1</v>
      </c>
      <c r="G26" s="591">
        <v>0.3</v>
      </c>
      <c r="H26" s="536">
        <v>0</v>
      </c>
      <c r="I26" s="536">
        <v>0</v>
      </c>
      <c r="J26" s="536" t="s">
        <v>1133</v>
      </c>
    </row>
    <row r="27" spans="1:10" s="34" customFormat="1" ht="18" customHeight="1">
      <c r="A27" s="535">
        <v>25</v>
      </c>
      <c r="B27" s="536" t="s">
        <v>960</v>
      </c>
      <c r="C27" s="537">
        <v>664.13</v>
      </c>
      <c r="D27" s="537">
        <v>77883.039999999994</v>
      </c>
      <c r="E27" s="590">
        <v>1.1000000000000001</v>
      </c>
      <c r="F27" s="591">
        <v>1.7</v>
      </c>
      <c r="G27" s="591">
        <v>0.3</v>
      </c>
      <c r="H27" s="536">
        <v>0</v>
      </c>
      <c r="I27" s="536">
        <v>0</v>
      </c>
      <c r="J27" s="536" t="s">
        <v>1133</v>
      </c>
    </row>
    <row r="28" spans="1:10" s="34" customFormat="1" ht="18" customHeight="1">
      <c r="A28" s="535">
        <v>26</v>
      </c>
      <c r="B28" s="536" t="s">
        <v>944</v>
      </c>
      <c r="C28" s="537">
        <v>224.72</v>
      </c>
      <c r="D28" s="537">
        <v>69869.34</v>
      </c>
      <c r="E28" s="590">
        <v>1</v>
      </c>
      <c r="F28" s="591">
        <v>1.1000000000000001</v>
      </c>
      <c r="G28" s="591">
        <v>0.2</v>
      </c>
      <c r="H28" s="536">
        <v>0</v>
      </c>
      <c r="I28" s="536">
        <v>0</v>
      </c>
      <c r="J28" s="536" t="s">
        <v>1133</v>
      </c>
    </row>
    <row r="29" spans="1:10" s="34" customFormat="1" ht="18" customHeight="1">
      <c r="A29" s="535">
        <v>27</v>
      </c>
      <c r="B29" s="536" t="s">
        <v>957</v>
      </c>
      <c r="C29" s="537">
        <v>6975.45</v>
      </c>
      <c r="D29" s="537">
        <v>77304.95</v>
      </c>
      <c r="E29" s="590">
        <v>1.1000000000000001</v>
      </c>
      <c r="F29" s="591">
        <v>0.5</v>
      </c>
      <c r="G29" s="591">
        <v>0</v>
      </c>
      <c r="H29" s="536">
        <v>0</v>
      </c>
      <c r="I29" s="536">
        <v>0</v>
      </c>
      <c r="J29" s="536" t="s">
        <v>1133</v>
      </c>
    </row>
    <row r="30" spans="1:10" s="34" customFormat="1" ht="18" customHeight="1">
      <c r="A30" s="535">
        <v>28</v>
      </c>
      <c r="B30" s="536" t="s">
        <v>965</v>
      </c>
      <c r="C30" s="537">
        <v>288.67</v>
      </c>
      <c r="D30" s="537">
        <v>74622.61</v>
      </c>
      <c r="E30" s="590">
        <v>1.1000000000000001</v>
      </c>
      <c r="F30" s="591">
        <v>0.9</v>
      </c>
      <c r="G30" s="591">
        <v>0.3</v>
      </c>
      <c r="H30" s="536">
        <v>0</v>
      </c>
      <c r="I30" s="536">
        <v>0</v>
      </c>
      <c r="J30" s="536" t="s">
        <v>1133</v>
      </c>
    </row>
    <row r="31" spans="1:10" s="34" customFormat="1" ht="18" customHeight="1">
      <c r="A31" s="535">
        <v>29</v>
      </c>
      <c r="B31" s="536" t="s">
        <v>949</v>
      </c>
      <c r="C31" s="537">
        <v>241.72</v>
      </c>
      <c r="D31" s="537">
        <v>70231.289999999994</v>
      </c>
      <c r="E31" s="590">
        <v>1</v>
      </c>
      <c r="F31" s="591">
        <v>0.4</v>
      </c>
      <c r="G31" s="591">
        <v>0</v>
      </c>
      <c r="H31" s="536">
        <v>0</v>
      </c>
      <c r="I31" s="536">
        <v>0</v>
      </c>
      <c r="J31" s="536" t="s">
        <v>1133</v>
      </c>
    </row>
    <row r="32" spans="1:10" s="34" customFormat="1" ht="18" customHeight="1">
      <c r="A32" s="535">
        <v>30</v>
      </c>
      <c r="B32" s="536" t="s">
        <v>955</v>
      </c>
      <c r="C32" s="537">
        <v>894.56</v>
      </c>
      <c r="D32" s="537">
        <v>77150.48</v>
      </c>
      <c r="E32" s="590">
        <v>1.1000000000000001</v>
      </c>
      <c r="F32" s="591">
        <v>0.7</v>
      </c>
      <c r="G32" s="591">
        <v>0.2</v>
      </c>
      <c r="H32" s="536">
        <v>0</v>
      </c>
      <c r="I32" s="536">
        <v>0</v>
      </c>
      <c r="J32" s="536" t="s">
        <v>1133</v>
      </c>
    </row>
    <row r="33" spans="1:11" s="34" customFormat="1" ht="18" customHeight="1">
      <c r="A33" s="535">
        <v>31</v>
      </c>
      <c r="B33" s="536" t="s">
        <v>939</v>
      </c>
      <c r="C33" s="537">
        <v>131.66</v>
      </c>
      <c r="D33" s="537">
        <v>63730.16</v>
      </c>
      <c r="E33" s="590">
        <v>0.9</v>
      </c>
      <c r="F33" s="591">
        <v>1.2</v>
      </c>
      <c r="G33" s="591">
        <v>0.4</v>
      </c>
      <c r="H33" s="536">
        <v>0</v>
      </c>
      <c r="I33" s="536">
        <v>0</v>
      </c>
      <c r="J33" s="536" t="s">
        <v>1133</v>
      </c>
    </row>
    <row r="34" spans="1:11" s="34" customFormat="1" ht="18" customHeight="1">
      <c r="A34" s="535">
        <v>32</v>
      </c>
      <c r="B34" s="536" t="s">
        <v>954</v>
      </c>
      <c r="C34" s="537">
        <v>96.42</v>
      </c>
      <c r="D34" s="537">
        <v>65806.94</v>
      </c>
      <c r="E34" s="590">
        <v>0.9</v>
      </c>
      <c r="F34" s="591">
        <v>0.4</v>
      </c>
      <c r="G34" s="591">
        <v>0.1</v>
      </c>
      <c r="H34" s="536">
        <v>0</v>
      </c>
      <c r="I34" s="536">
        <v>0</v>
      </c>
      <c r="J34" s="536" t="s">
        <v>1133</v>
      </c>
    </row>
    <row r="35" spans="1:11" s="34" customFormat="1" ht="18" customHeight="1">
      <c r="A35" s="535">
        <v>33</v>
      </c>
      <c r="B35" s="536" t="s">
        <v>956</v>
      </c>
      <c r="C35" s="537">
        <v>6290.14</v>
      </c>
      <c r="D35" s="537">
        <v>59131.99</v>
      </c>
      <c r="E35" s="590">
        <v>0.8</v>
      </c>
      <c r="F35" s="591">
        <v>0.4</v>
      </c>
      <c r="G35" s="591">
        <v>0</v>
      </c>
      <c r="H35" s="536">
        <v>0</v>
      </c>
      <c r="I35" s="536">
        <v>0</v>
      </c>
      <c r="J35" s="536" t="s">
        <v>1133</v>
      </c>
    </row>
    <row r="36" spans="1:11" s="34" customFormat="1" ht="18" customHeight="1">
      <c r="A36" s="535">
        <v>34</v>
      </c>
      <c r="B36" s="536" t="s">
        <v>947</v>
      </c>
      <c r="C36" s="537">
        <v>774.65</v>
      </c>
      <c r="D36" s="537">
        <v>63745.9</v>
      </c>
      <c r="E36" s="590">
        <v>0.9</v>
      </c>
      <c r="F36" s="591">
        <v>1.3</v>
      </c>
      <c r="G36" s="591">
        <v>0.4</v>
      </c>
      <c r="H36" s="536">
        <v>0</v>
      </c>
      <c r="I36" s="536">
        <v>0</v>
      </c>
      <c r="J36" s="536" t="s">
        <v>1133</v>
      </c>
    </row>
    <row r="37" spans="1:11" s="34" customFormat="1" ht="18" customHeight="1">
      <c r="A37" s="535">
        <v>35</v>
      </c>
      <c r="B37" s="536" t="s">
        <v>1260</v>
      </c>
      <c r="C37" s="537">
        <v>85.75</v>
      </c>
      <c r="D37" s="537">
        <v>52294.07</v>
      </c>
      <c r="E37" s="590">
        <v>0.7</v>
      </c>
      <c r="F37" s="591">
        <v>0.6</v>
      </c>
      <c r="G37" s="591">
        <v>0.1</v>
      </c>
      <c r="H37" s="536">
        <v>0</v>
      </c>
      <c r="I37" s="536">
        <v>0</v>
      </c>
      <c r="J37" s="536" t="s">
        <v>1133</v>
      </c>
    </row>
    <row r="38" spans="1:11" s="34" customFormat="1" ht="18" customHeight="1">
      <c r="A38" s="535">
        <v>36</v>
      </c>
      <c r="B38" s="536" t="s">
        <v>943</v>
      </c>
      <c r="C38" s="537">
        <v>2112.62</v>
      </c>
      <c r="D38" s="537">
        <v>59598.36</v>
      </c>
      <c r="E38" s="590">
        <v>0.8</v>
      </c>
      <c r="F38" s="591" t="s">
        <v>1259</v>
      </c>
      <c r="G38" s="591">
        <v>0.3</v>
      </c>
      <c r="H38" s="536">
        <v>0</v>
      </c>
      <c r="I38" s="536">
        <v>0</v>
      </c>
      <c r="J38" s="536" t="s">
        <v>1133</v>
      </c>
    </row>
    <row r="39" spans="1:11" s="34" customFormat="1" ht="18" customHeight="1">
      <c r="A39" s="535">
        <v>37</v>
      </c>
      <c r="B39" s="536" t="s">
        <v>930</v>
      </c>
      <c r="C39" s="537">
        <v>422.47</v>
      </c>
      <c r="D39" s="537">
        <v>68430.259999999995</v>
      </c>
      <c r="E39" s="590">
        <v>1</v>
      </c>
      <c r="F39" s="591">
        <v>1.4</v>
      </c>
      <c r="G39" s="591">
        <v>0.3</v>
      </c>
      <c r="H39" s="536">
        <v>0</v>
      </c>
      <c r="I39" s="536">
        <v>0</v>
      </c>
      <c r="J39" s="536" t="s">
        <v>1133</v>
      </c>
    </row>
    <row r="40" spans="1:11" s="34" customFormat="1" ht="18" customHeight="1">
      <c r="A40" s="535">
        <v>38</v>
      </c>
      <c r="B40" s="536" t="s">
        <v>938</v>
      </c>
      <c r="C40" s="537">
        <v>161.36000000000001</v>
      </c>
      <c r="D40" s="537">
        <v>50728.91</v>
      </c>
      <c r="E40" s="590">
        <v>0.7</v>
      </c>
      <c r="F40" s="591">
        <v>0.1</v>
      </c>
      <c r="G40" s="591">
        <v>0</v>
      </c>
      <c r="H40" s="536">
        <v>0</v>
      </c>
      <c r="I40" s="536">
        <v>0</v>
      </c>
      <c r="J40" s="536" t="s">
        <v>1133</v>
      </c>
    </row>
    <row r="41" spans="1:11" s="34" customFormat="1" ht="18" customHeight="1">
      <c r="A41" s="535">
        <v>39</v>
      </c>
      <c r="B41" s="536" t="s">
        <v>933</v>
      </c>
      <c r="C41" s="537">
        <v>289.37</v>
      </c>
      <c r="D41" s="537">
        <v>44948.24</v>
      </c>
      <c r="E41" s="590">
        <v>0.6</v>
      </c>
      <c r="F41" s="591">
        <v>0.7</v>
      </c>
      <c r="G41" s="591">
        <v>0.2</v>
      </c>
      <c r="H41" s="536">
        <v>0</v>
      </c>
      <c r="I41" s="536">
        <v>0</v>
      </c>
      <c r="J41" s="536" t="s">
        <v>1133</v>
      </c>
    </row>
    <row r="42" spans="1:11" s="34" customFormat="1" ht="18" customHeight="1">
      <c r="A42" s="535">
        <v>40</v>
      </c>
      <c r="B42" s="536" t="s">
        <v>937</v>
      </c>
      <c r="C42" s="537">
        <v>24.09</v>
      </c>
      <c r="D42" s="537">
        <v>39060.92</v>
      </c>
      <c r="E42" s="590">
        <v>0.6</v>
      </c>
      <c r="F42" s="591">
        <v>0.6</v>
      </c>
      <c r="G42" s="591">
        <v>0.2</v>
      </c>
      <c r="H42" s="536">
        <v>0</v>
      </c>
      <c r="I42" s="536">
        <v>0</v>
      </c>
      <c r="J42" s="536" t="s">
        <v>1133</v>
      </c>
    </row>
    <row r="43" spans="1:11" s="34" customFormat="1" ht="18.75" customHeight="1">
      <c r="A43" s="960" t="s">
        <v>68</v>
      </c>
      <c r="B43" s="960"/>
      <c r="C43" s="960"/>
      <c r="D43" s="960"/>
      <c r="E43" s="960"/>
      <c r="F43" s="960"/>
      <c r="G43" s="960"/>
      <c r="H43" s="960"/>
      <c r="I43" s="960"/>
      <c r="J43" s="960"/>
      <c r="K43" s="960"/>
    </row>
    <row r="44" spans="1:11" s="34" customFormat="1" ht="18" customHeight="1">
      <c r="A44" s="960" t="s">
        <v>222</v>
      </c>
      <c r="B44" s="960"/>
      <c r="C44" s="960"/>
      <c r="D44" s="960"/>
      <c r="E44" s="960"/>
      <c r="F44" s="960"/>
      <c r="G44" s="960"/>
      <c r="H44" s="960"/>
      <c r="I44" s="960"/>
      <c r="J44" s="960"/>
      <c r="K44" s="960"/>
    </row>
    <row r="45" spans="1:11" s="34" customFormat="1" ht="18" customHeight="1">
      <c r="A45" s="960" t="s">
        <v>223</v>
      </c>
      <c r="B45" s="960"/>
      <c r="C45" s="960"/>
      <c r="D45" s="960"/>
      <c r="E45" s="960"/>
      <c r="F45" s="960"/>
      <c r="G45" s="960"/>
      <c r="H45" s="960"/>
      <c r="I45" s="960"/>
      <c r="J45" s="960"/>
      <c r="K45" s="960"/>
    </row>
    <row r="46" spans="1:11" s="34" customFormat="1" ht="18" customHeight="1">
      <c r="A46" s="960" t="s">
        <v>224</v>
      </c>
      <c r="B46" s="960"/>
      <c r="C46" s="960"/>
      <c r="D46" s="960"/>
      <c r="E46" s="960"/>
      <c r="F46" s="960"/>
      <c r="G46" s="960"/>
      <c r="H46" s="960"/>
      <c r="I46" s="960"/>
      <c r="J46" s="960"/>
      <c r="K46" s="960"/>
    </row>
    <row r="47" spans="1:11" s="34" customFormat="1" ht="18" customHeight="1">
      <c r="A47" s="960" t="s">
        <v>225</v>
      </c>
      <c r="B47" s="960"/>
      <c r="C47" s="960"/>
      <c r="D47" s="960"/>
      <c r="E47" s="960"/>
      <c r="F47" s="960"/>
      <c r="G47" s="960"/>
      <c r="H47" s="960"/>
      <c r="I47" s="960"/>
      <c r="J47" s="960"/>
      <c r="K47" s="960"/>
    </row>
    <row r="48" spans="1:11" s="34" customFormat="1" ht="18" customHeight="1">
      <c r="A48" s="862" t="s">
        <v>200</v>
      </c>
      <c r="B48" s="862"/>
      <c r="C48" s="862"/>
      <c r="D48" s="862"/>
      <c r="E48" s="862"/>
      <c r="F48" s="862"/>
      <c r="G48" s="862"/>
      <c r="H48" s="862"/>
      <c r="I48" s="862"/>
      <c r="J48" s="862"/>
      <c r="K48" s="862"/>
    </row>
    <row r="49" s="34" customFormat="1" ht="28.35" customHeight="1"/>
  </sheetData>
  <mergeCells count="7">
    <mergeCell ref="A48:K48"/>
    <mergeCell ref="A47:K47"/>
    <mergeCell ref="A1:B1"/>
    <mergeCell ref="A43:K43"/>
    <mergeCell ref="A44:K44"/>
    <mergeCell ref="A45:K45"/>
    <mergeCell ref="A46:K46"/>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Normal="100" workbookViewId="0">
      <selection activeCell="E27" sqref="E27"/>
    </sheetView>
  </sheetViews>
  <sheetFormatPr defaultColWidth="9.140625" defaultRowHeight="15"/>
  <cols>
    <col min="1" max="10" width="10.5703125" style="16" bestFit="1" customWidth="1"/>
    <col min="11" max="11" width="4.5703125" style="16" bestFit="1" customWidth="1"/>
    <col min="12" max="16384" width="9.140625" style="16"/>
  </cols>
  <sheetData>
    <row r="1" spans="1:10" ht="15.75" customHeight="1">
      <c r="A1" s="841" t="s">
        <v>226</v>
      </c>
      <c r="B1" s="841"/>
      <c r="C1" s="841"/>
      <c r="D1" s="841"/>
      <c r="E1" s="841"/>
      <c r="F1" s="841"/>
      <c r="G1" s="841"/>
    </row>
    <row r="2" spans="1:10" s="34" customFormat="1" ht="15" customHeight="1">
      <c r="A2" s="873" t="s">
        <v>101</v>
      </c>
      <c r="B2" s="917" t="s">
        <v>125</v>
      </c>
      <c r="C2" s="930"/>
      <c r="D2" s="918"/>
      <c r="E2" s="917" t="s">
        <v>126</v>
      </c>
      <c r="F2" s="930"/>
      <c r="G2" s="918"/>
      <c r="H2" s="917" t="s">
        <v>127</v>
      </c>
      <c r="I2" s="930"/>
      <c r="J2" s="918"/>
    </row>
    <row r="3" spans="1:10" s="34" customFormat="1" ht="48.75" customHeight="1">
      <c r="A3" s="874"/>
      <c r="B3" s="18" t="s">
        <v>227</v>
      </c>
      <c r="C3" s="18" t="s">
        <v>228</v>
      </c>
      <c r="D3" s="18" t="s">
        <v>229</v>
      </c>
      <c r="E3" s="18" t="s">
        <v>227</v>
      </c>
      <c r="F3" s="18" t="s">
        <v>228</v>
      </c>
      <c r="G3" s="18" t="s">
        <v>229</v>
      </c>
      <c r="H3" s="18" t="s">
        <v>227</v>
      </c>
      <c r="I3" s="18" t="s">
        <v>228</v>
      </c>
      <c r="J3" s="18" t="s">
        <v>229</v>
      </c>
    </row>
    <row r="4" spans="1:10" s="41" customFormat="1" ht="15.75" customHeight="1">
      <c r="A4" s="23" t="s">
        <v>1152</v>
      </c>
      <c r="B4" s="25">
        <v>3430</v>
      </c>
      <c r="C4" s="25">
        <v>488</v>
      </c>
      <c r="D4" s="72">
        <v>7.028688524590164</v>
      </c>
      <c r="E4" s="25">
        <v>308</v>
      </c>
      <c r="F4" s="25">
        <v>1787</v>
      </c>
      <c r="G4" s="72">
        <v>0.17</v>
      </c>
      <c r="H4" s="26">
        <v>2</v>
      </c>
      <c r="I4" s="26">
        <v>3</v>
      </c>
      <c r="J4" s="73">
        <v>0.66666666666666663</v>
      </c>
    </row>
    <row r="5" spans="1:10" s="41" customFormat="1" ht="15.75" customHeight="1">
      <c r="A5" s="23" t="s">
        <v>1153</v>
      </c>
      <c r="B5" s="25">
        <v>2808</v>
      </c>
      <c r="C5" s="25">
        <v>967</v>
      </c>
      <c r="D5" s="72">
        <v>2.9038262669999999</v>
      </c>
      <c r="E5" s="25">
        <v>83</v>
      </c>
      <c r="F5" s="25">
        <v>2094</v>
      </c>
      <c r="G5" s="72">
        <v>0.04</v>
      </c>
      <c r="H5" s="26">
        <v>1</v>
      </c>
      <c r="I5" s="26">
        <v>1</v>
      </c>
      <c r="J5" s="73">
        <v>1</v>
      </c>
    </row>
    <row r="6" spans="1:10" s="34" customFormat="1" ht="15.75" customHeight="1">
      <c r="A6" s="19" t="s">
        <v>1162</v>
      </c>
      <c r="B6" s="21">
        <v>2808</v>
      </c>
      <c r="C6" s="21">
        <v>967</v>
      </c>
      <c r="D6" s="71">
        <v>2.9038262669999999</v>
      </c>
      <c r="E6" s="21">
        <v>83</v>
      </c>
      <c r="F6" s="21">
        <v>2094</v>
      </c>
      <c r="G6" s="71">
        <v>0.04</v>
      </c>
      <c r="H6" s="22">
        <v>1</v>
      </c>
      <c r="I6" s="22">
        <v>1</v>
      </c>
      <c r="J6" s="64">
        <v>1</v>
      </c>
    </row>
    <row r="7" spans="1:10" s="34" customFormat="1" ht="19.5" customHeight="1">
      <c r="A7" s="962" t="s">
        <v>230</v>
      </c>
      <c r="B7" s="962"/>
      <c r="C7" s="962"/>
      <c r="D7" s="962"/>
      <c r="E7" s="962"/>
      <c r="F7" s="962"/>
    </row>
    <row r="8" spans="1:10" s="34" customFormat="1" ht="18" customHeight="1">
      <c r="A8" s="841" t="s">
        <v>1154</v>
      </c>
      <c r="B8" s="841"/>
      <c r="C8" s="841"/>
      <c r="D8" s="841"/>
      <c r="E8" s="841"/>
      <c r="F8" s="841"/>
    </row>
    <row r="9" spans="1:10" s="34" customFormat="1" ht="18" customHeight="1">
      <c r="A9" s="841" t="s">
        <v>122</v>
      </c>
      <c r="B9" s="841"/>
      <c r="C9" s="841"/>
      <c r="D9" s="841"/>
      <c r="E9" s="841"/>
      <c r="F9" s="841"/>
    </row>
    <row r="10" spans="1:10" s="34" customFormat="1" ht="27.6" customHeight="1"/>
  </sheetData>
  <mergeCells count="8">
    <mergeCell ref="H2:J2"/>
    <mergeCell ref="A7:F7"/>
    <mergeCell ref="A8:F8"/>
    <mergeCell ref="A9:F9"/>
    <mergeCell ref="A1:G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election activeCell="D16" sqref="D16"/>
    </sheetView>
  </sheetViews>
  <sheetFormatPr defaultColWidth="9.140625" defaultRowHeight="15"/>
  <cols>
    <col min="1" max="1" width="9.85546875" style="16" bestFit="1" customWidth="1"/>
    <col min="2" max="10" width="13.5703125" style="16" bestFit="1" customWidth="1"/>
    <col min="11" max="11" width="4.5703125" style="16" bestFit="1" customWidth="1"/>
    <col min="12" max="16384" width="9.140625" style="16"/>
  </cols>
  <sheetData>
    <row r="1" spans="1:10" ht="13.5" customHeight="1">
      <c r="A1" s="841" t="s">
        <v>231</v>
      </c>
      <c r="B1" s="841"/>
      <c r="C1" s="841"/>
      <c r="D1" s="841"/>
      <c r="E1" s="841"/>
      <c r="F1" s="841"/>
      <c r="G1" s="841"/>
    </row>
    <row r="2" spans="1:10" s="34" customFormat="1" ht="27.75" customHeight="1">
      <c r="A2" s="863" t="s">
        <v>232</v>
      </c>
      <c r="B2" s="917" t="s">
        <v>125</v>
      </c>
      <c r="C2" s="930"/>
      <c r="D2" s="918"/>
      <c r="E2" s="917" t="s">
        <v>126</v>
      </c>
      <c r="F2" s="930"/>
      <c r="G2" s="918"/>
      <c r="H2" s="917" t="s">
        <v>127</v>
      </c>
      <c r="I2" s="930"/>
      <c r="J2" s="918"/>
    </row>
    <row r="3" spans="1:10" s="34" customFormat="1" ht="48" customHeight="1">
      <c r="A3" s="865"/>
      <c r="B3" s="18" t="s">
        <v>233</v>
      </c>
      <c r="C3" s="18" t="s">
        <v>162</v>
      </c>
      <c r="D3" s="18" t="s">
        <v>234</v>
      </c>
      <c r="E3" s="18" t="s">
        <v>233</v>
      </c>
      <c r="F3" s="18" t="s">
        <v>1125</v>
      </c>
      <c r="G3" s="18" t="s">
        <v>234</v>
      </c>
      <c r="H3" s="18" t="s">
        <v>233</v>
      </c>
      <c r="I3" s="18" t="s">
        <v>162</v>
      </c>
      <c r="J3" s="18" t="s">
        <v>234</v>
      </c>
    </row>
    <row r="4" spans="1:10" s="41" customFormat="1" ht="18" customHeight="1">
      <c r="A4" s="23" t="s">
        <v>1152</v>
      </c>
      <c r="B4" s="25">
        <v>5350</v>
      </c>
      <c r="C4" s="25">
        <v>4114</v>
      </c>
      <c r="D4" s="74">
        <v>76.89719626168224</v>
      </c>
      <c r="E4" s="25">
        <v>2011</v>
      </c>
      <c r="F4" s="25">
        <v>2218</v>
      </c>
      <c r="G4" s="74">
        <v>110.29338637493784</v>
      </c>
      <c r="H4" s="26">
        <v>292</v>
      </c>
      <c r="I4" s="26">
        <v>13</v>
      </c>
      <c r="J4" s="73">
        <v>4.4520547945205475</v>
      </c>
    </row>
    <row r="5" spans="1:10" s="41" customFormat="1" ht="18" customHeight="1">
      <c r="A5" s="229" t="s">
        <v>1153</v>
      </c>
      <c r="B5" s="431">
        <v>5358</v>
      </c>
      <c r="C5" s="431">
        <v>3864</v>
      </c>
      <c r="D5" s="432">
        <v>72.116461366181412</v>
      </c>
      <c r="E5" s="226">
        <v>2079</v>
      </c>
      <c r="F5" s="226">
        <v>2078</v>
      </c>
      <c r="G5" s="239">
        <v>99.951899951899946</v>
      </c>
      <c r="H5" s="240">
        <v>291</v>
      </c>
      <c r="I5" s="240">
        <v>3</v>
      </c>
      <c r="J5" s="241">
        <v>1.0309278350515463</v>
      </c>
    </row>
    <row r="6" spans="1:10" s="34" customFormat="1" ht="18" customHeight="1">
      <c r="A6" s="102" t="s">
        <v>1162</v>
      </c>
      <c r="B6" s="51">
        <v>5358</v>
      </c>
      <c r="C6" s="51">
        <v>3864</v>
      </c>
      <c r="D6" s="183">
        <v>72.116461366181412</v>
      </c>
      <c r="E6" s="51">
        <v>2079</v>
      </c>
      <c r="F6" s="51">
        <v>2078</v>
      </c>
      <c r="G6" s="183">
        <v>99.951899951899946</v>
      </c>
      <c r="H6" s="103">
        <v>291</v>
      </c>
      <c r="I6" s="103">
        <v>3</v>
      </c>
      <c r="J6" s="134">
        <v>1.0309278350515463</v>
      </c>
    </row>
    <row r="7" spans="1:10" s="34" customFormat="1" ht="15" customHeight="1">
      <c r="A7" s="933" t="s">
        <v>1154</v>
      </c>
      <c r="B7" s="933"/>
      <c r="C7" s="933"/>
      <c r="D7" s="933"/>
      <c r="E7" s="933"/>
      <c r="F7" s="933"/>
      <c r="G7" s="933"/>
    </row>
    <row r="8" spans="1:10" s="34" customFormat="1" ht="34.5" customHeight="1">
      <c r="A8" s="963" t="s">
        <v>1126</v>
      </c>
      <c r="B8" s="922"/>
      <c r="C8" s="922"/>
      <c r="D8" s="922"/>
      <c r="E8" s="922"/>
      <c r="F8" s="922"/>
      <c r="G8" s="922"/>
      <c r="H8" s="922"/>
      <c r="I8" s="922"/>
      <c r="J8" s="922"/>
    </row>
    <row r="9" spans="1:10" s="34" customFormat="1" ht="15" customHeight="1">
      <c r="A9" s="569"/>
      <c r="B9" s="569"/>
      <c r="C9" s="569"/>
      <c r="D9" s="569"/>
      <c r="E9" s="569"/>
      <c r="F9" s="569"/>
      <c r="G9" s="569"/>
    </row>
    <row r="10" spans="1:10" s="34" customFormat="1" ht="13.5" customHeight="1">
      <c r="A10" s="933" t="s">
        <v>122</v>
      </c>
      <c r="B10" s="933"/>
      <c r="C10" s="933"/>
      <c r="D10" s="933"/>
      <c r="E10" s="933"/>
      <c r="F10" s="933"/>
      <c r="G10" s="933"/>
    </row>
    <row r="11" spans="1:10" s="34" customFormat="1" ht="28.35" customHeight="1"/>
  </sheetData>
  <mergeCells count="8">
    <mergeCell ref="H2:J2"/>
    <mergeCell ref="A7:G7"/>
    <mergeCell ref="A10:G10"/>
    <mergeCell ref="A1:G1"/>
    <mergeCell ref="A2:A3"/>
    <mergeCell ref="B2:D2"/>
    <mergeCell ref="E2:G2"/>
    <mergeCell ref="A8:J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zoomScaleNormal="100" workbookViewId="0">
      <selection activeCell="B27" sqref="B27"/>
    </sheetView>
  </sheetViews>
  <sheetFormatPr defaultColWidth="12.5703125" defaultRowHeight="15"/>
  <cols>
    <col min="1" max="1" width="8.85546875" style="16" customWidth="1"/>
    <col min="2" max="2" width="25.7109375" style="16" customWidth="1"/>
    <col min="3" max="3" width="14.5703125" style="16" customWidth="1"/>
    <col min="4" max="4" width="18.42578125" style="16" customWidth="1"/>
    <col min="5" max="16384" width="12.5703125" style="16"/>
  </cols>
  <sheetData>
    <row r="1" spans="1:18" ht="13.5" customHeight="1">
      <c r="A1" s="841" t="s">
        <v>1</v>
      </c>
      <c r="B1" s="841"/>
      <c r="C1" s="841"/>
      <c r="D1" s="841"/>
      <c r="E1" s="841"/>
      <c r="F1" s="841"/>
      <c r="G1" s="841"/>
      <c r="H1" s="841"/>
      <c r="I1" s="841"/>
    </row>
    <row r="2" spans="1:18" s="34" customFormat="1" ht="35.25" customHeight="1">
      <c r="A2" s="849" t="s">
        <v>70</v>
      </c>
      <c r="B2" s="849" t="s">
        <v>71</v>
      </c>
      <c r="C2" s="849" t="s">
        <v>72</v>
      </c>
      <c r="D2" s="849" t="s">
        <v>73</v>
      </c>
      <c r="E2" s="849" t="s">
        <v>74</v>
      </c>
      <c r="F2" s="849" t="s">
        <v>725</v>
      </c>
      <c r="G2" s="853" t="s">
        <v>789</v>
      </c>
      <c r="H2" s="849" t="s">
        <v>726</v>
      </c>
      <c r="I2" s="842" t="s">
        <v>748</v>
      </c>
      <c r="J2" s="843"/>
      <c r="K2" s="843"/>
      <c r="L2" s="851" t="s">
        <v>741</v>
      </c>
      <c r="M2" s="844" t="s">
        <v>776</v>
      </c>
      <c r="N2" s="845"/>
      <c r="O2" s="845"/>
      <c r="P2" s="846"/>
      <c r="Q2" s="847" t="s">
        <v>746</v>
      </c>
    </row>
    <row r="3" spans="1:18" s="34" customFormat="1" ht="62.25" customHeight="1">
      <c r="A3" s="850"/>
      <c r="B3" s="850"/>
      <c r="C3" s="850"/>
      <c r="D3" s="850"/>
      <c r="E3" s="850"/>
      <c r="F3" s="850"/>
      <c r="G3" s="854"/>
      <c r="H3" s="850"/>
      <c r="I3" s="524" t="s">
        <v>739</v>
      </c>
      <c r="J3" s="524" t="s">
        <v>740</v>
      </c>
      <c r="K3" s="520" t="s">
        <v>87</v>
      </c>
      <c r="L3" s="852"/>
      <c r="M3" s="525" t="s">
        <v>742</v>
      </c>
      <c r="N3" s="525" t="s">
        <v>743</v>
      </c>
      <c r="O3" s="525" t="s">
        <v>744</v>
      </c>
      <c r="P3" s="525" t="s">
        <v>745</v>
      </c>
      <c r="Q3" s="848"/>
    </row>
    <row r="4" spans="1:18">
      <c r="A4" s="526">
        <v>1</v>
      </c>
      <c r="B4" s="19" t="s">
        <v>1204</v>
      </c>
      <c r="C4" s="570">
        <v>44676</v>
      </c>
      <c r="D4" s="572" t="s">
        <v>93</v>
      </c>
      <c r="E4" s="571">
        <v>174319680</v>
      </c>
      <c r="F4" s="573">
        <v>1</v>
      </c>
      <c r="G4" s="573">
        <v>1.85</v>
      </c>
      <c r="H4" s="572">
        <v>2.85</v>
      </c>
      <c r="I4" s="576">
        <v>49.68</v>
      </c>
      <c r="J4" s="576">
        <v>0</v>
      </c>
      <c r="K4" s="576">
        <v>49.68</v>
      </c>
      <c r="L4" s="574">
        <v>0</v>
      </c>
      <c r="M4" s="574">
        <v>0</v>
      </c>
      <c r="N4" s="574">
        <v>0</v>
      </c>
      <c r="O4" s="574">
        <v>0</v>
      </c>
      <c r="P4" s="574">
        <v>0</v>
      </c>
      <c r="Q4" s="575">
        <v>0</v>
      </c>
    </row>
    <row r="5" spans="1:18">
      <c r="A5" s="526">
        <v>2</v>
      </c>
      <c r="B5" s="19" t="s">
        <v>1203</v>
      </c>
      <c r="C5" s="570">
        <v>44678</v>
      </c>
      <c r="D5" s="572" t="s">
        <v>93</v>
      </c>
      <c r="E5" s="571">
        <v>1000000</v>
      </c>
      <c r="F5" s="573">
        <v>10</v>
      </c>
      <c r="G5" s="573">
        <v>105</v>
      </c>
      <c r="H5" s="572">
        <v>115</v>
      </c>
      <c r="I5" s="576">
        <v>11.5</v>
      </c>
      <c r="J5" s="576">
        <v>0</v>
      </c>
      <c r="K5" s="576">
        <v>11.5</v>
      </c>
      <c r="L5" s="574">
        <v>0</v>
      </c>
      <c r="M5" s="574">
        <v>0</v>
      </c>
      <c r="N5" s="574">
        <v>0</v>
      </c>
      <c r="O5" s="574">
        <v>0</v>
      </c>
      <c r="P5" s="574">
        <v>0</v>
      </c>
      <c r="Q5" s="574">
        <v>0</v>
      </c>
    </row>
    <row r="6" spans="1:18">
      <c r="A6" s="526">
        <v>3</v>
      </c>
      <c r="B6" s="19" t="s">
        <v>1205</v>
      </c>
      <c r="C6" s="570">
        <v>44673</v>
      </c>
      <c r="D6" s="572" t="s">
        <v>93</v>
      </c>
      <c r="E6" s="571">
        <v>122077000</v>
      </c>
      <c r="F6" s="573">
        <v>1</v>
      </c>
      <c r="G6" s="573">
        <v>3</v>
      </c>
      <c r="H6" s="572">
        <v>4</v>
      </c>
      <c r="I6" s="576">
        <v>48.83</v>
      </c>
      <c r="J6" s="576">
        <v>0</v>
      </c>
      <c r="K6" s="576">
        <v>48.83</v>
      </c>
      <c r="L6" s="574">
        <v>0</v>
      </c>
      <c r="M6" s="574">
        <v>0</v>
      </c>
      <c r="N6" s="574">
        <v>0</v>
      </c>
      <c r="O6" s="574">
        <v>0</v>
      </c>
      <c r="P6" s="574">
        <v>0</v>
      </c>
      <c r="Q6" s="574">
        <v>0</v>
      </c>
    </row>
    <row r="7" spans="1:18">
      <c r="A7" s="526">
        <v>4</v>
      </c>
      <c r="B7" s="19" t="s">
        <v>1226</v>
      </c>
      <c r="C7" s="570">
        <v>44680</v>
      </c>
      <c r="D7" s="572" t="s">
        <v>93</v>
      </c>
      <c r="E7" s="571">
        <v>441000</v>
      </c>
      <c r="F7" s="573">
        <v>10</v>
      </c>
      <c r="G7" s="573">
        <v>590</v>
      </c>
      <c r="H7" s="572">
        <v>600</v>
      </c>
      <c r="I7" s="576">
        <v>26.46</v>
      </c>
      <c r="J7" s="577">
        <v>0</v>
      </c>
      <c r="K7" s="577">
        <v>26.46</v>
      </c>
      <c r="L7" s="574">
        <v>0</v>
      </c>
      <c r="M7" s="574">
        <v>0</v>
      </c>
      <c r="N7" s="574">
        <v>0</v>
      </c>
      <c r="O7" s="574">
        <v>0</v>
      </c>
      <c r="P7" s="574">
        <v>0</v>
      </c>
      <c r="Q7" s="574">
        <v>0</v>
      </c>
    </row>
    <row r="8" spans="1:18">
      <c r="A8" s="526">
        <v>5</v>
      </c>
      <c r="B8" s="19" t="s">
        <v>1227</v>
      </c>
      <c r="C8" s="570">
        <v>44680</v>
      </c>
      <c r="D8" s="572" t="s">
        <v>93</v>
      </c>
      <c r="E8" s="571">
        <v>1715000</v>
      </c>
      <c r="F8" s="573">
        <v>10</v>
      </c>
      <c r="G8" s="573">
        <v>0</v>
      </c>
      <c r="H8" s="572">
        <v>10</v>
      </c>
      <c r="I8" s="576">
        <v>1.7150000000000001</v>
      </c>
      <c r="J8" s="576">
        <v>0</v>
      </c>
      <c r="K8" s="576">
        <v>1.7150000000000001</v>
      </c>
      <c r="L8" s="574">
        <v>0</v>
      </c>
      <c r="M8" s="574">
        <v>0</v>
      </c>
      <c r="N8" s="574">
        <v>0</v>
      </c>
      <c r="O8" s="574">
        <v>0</v>
      </c>
      <c r="P8" s="574">
        <v>0</v>
      </c>
      <c r="Q8" s="574">
        <v>0</v>
      </c>
    </row>
    <row r="9" spans="1:18">
      <c r="A9" s="526">
        <v>6</v>
      </c>
      <c r="B9" s="19" t="s">
        <v>1215</v>
      </c>
      <c r="C9" s="570">
        <v>44663</v>
      </c>
      <c r="D9" s="572" t="s">
        <v>1216</v>
      </c>
      <c r="E9" s="571">
        <v>480000</v>
      </c>
      <c r="F9" s="573">
        <v>10</v>
      </c>
      <c r="G9" s="573">
        <v>41</v>
      </c>
      <c r="H9" s="572">
        <v>51</v>
      </c>
      <c r="I9" s="576">
        <v>2.4500000000000002</v>
      </c>
      <c r="J9" s="576">
        <v>0</v>
      </c>
      <c r="K9" s="576">
        <v>2.4500000000000002</v>
      </c>
      <c r="L9" s="572" t="s">
        <v>1220</v>
      </c>
      <c r="M9" s="574">
        <v>0</v>
      </c>
      <c r="N9" s="574">
        <v>218000</v>
      </c>
      <c r="O9" s="574">
        <v>238000</v>
      </c>
      <c r="P9" s="574">
        <v>24000</v>
      </c>
      <c r="Q9" s="574">
        <v>456000</v>
      </c>
      <c r="R9" s="82"/>
    </row>
    <row r="10" spans="1:18">
      <c r="A10" s="526">
        <v>7</v>
      </c>
      <c r="B10" s="19" t="s">
        <v>1206</v>
      </c>
      <c r="C10" s="570">
        <v>44664</v>
      </c>
      <c r="D10" s="572" t="s">
        <v>1216</v>
      </c>
      <c r="E10" s="571">
        <v>2700000</v>
      </c>
      <c r="F10" s="573">
        <v>10</v>
      </c>
      <c r="G10" s="573">
        <v>31</v>
      </c>
      <c r="H10" s="572">
        <v>41</v>
      </c>
      <c r="I10" s="576">
        <v>11.07</v>
      </c>
      <c r="J10" s="576">
        <v>0</v>
      </c>
      <c r="K10" s="576">
        <v>11.07</v>
      </c>
      <c r="L10" s="572" t="s">
        <v>1221</v>
      </c>
      <c r="M10" s="574">
        <v>0</v>
      </c>
      <c r="N10" s="574">
        <v>1281000</v>
      </c>
      <c r="O10" s="574">
        <v>1281000</v>
      </c>
      <c r="P10" s="574">
        <v>138000</v>
      </c>
      <c r="Q10" s="574">
        <v>2562000</v>
      </c>
    </row>
    <row r="11" spans="1:18">
      <c r="A11" s="526">
        <v>8</v>
      </c>
      <c r="B11" s="19" t="s">
        <v>1207</v>
      </c>
      <c r="C11" s="570">
        <v>44664</v>
      </c>
      <c r="D11" s="572" t="s">
        <v>1217</v>
      </c>
      <c r="E11" s="571">
        <v>8500000</v>
      </c>
      <c r="F11" s="573">
        <v>10</v>
      </c>
      <c r="G11" s="573">
        <v>143</v>
      </c>
      <c r="H11" s="572">
        <v>153</v>
      </c>
      <c r="I11" s="576">
        <v>130.05000000000001</v>
      </c>
      <c r="J11" s="576">
        <v>0</v>
      </c>
      <c r="K11" s="576">
        <v>130.05000000000001</v>
      </c>
      <c r="L11" s="572" t="s">
        <v>1222</v>
      </c>
      <c r="M11" s="574">
        <v>2550000</v>
      </c>
      <c r="N11" s="574">
        <v>2975000</v>
      </c>
      <c r="O11" s="574">
        <v>2975000</v>
      </c>
      <c r="P11" s="574">
        <v>0</v>
      </c>
      <c r="Q11" s="574">
        <v>8500000</v>
      </c>
    </row>
    <row r="12" spans="1:18">
      <c r="A12" s="526">
        <v>9</v>
      </c>
      <c r="B12" s="19" t="s">
        <v>1208</v>
      </c>
      <c r="C12" s="570">
        <v>44663</v>
      </c>
      <c r="D12" s="572" t="s">
        <v>1216</v>
      </c>
      <c r="E12" s="571">
        <v>1380000</v>
      </c>
      <c r="F12" s="573">
        <v>10</v>
      </c>
      <c r="G12" s="573">
        <v>111</v>
      </c>
      <c r="H12" s="572">
        <v>121</v>
      </c>
      <c r="I12" s="576">
        <v>16.7</v>
      </c>
      <c r="J12" s="576">
        <v>0</v>
      </c>
      <c r="K12" s="576">
        <v>16.7</v>
      </c>
      <c r="L12" s="572" t="s">
        <v>1223</v>
      </c>
      <c r="M12" s="574">
        <v>0</v>
      </c>
      <c r="N12" s="574">
        <v>970000</v>
      </c>
      <c r="O12" s="574">
        <v>332000</v>
      </c>
      <c r="P12" s="574">
        <v>78000</v>
      </c>
      <c r="Q12" s="574">
        <v>1302000</v>
      </c>
    </row>
    <row r="13" spans="1:18">
      <c r="A13" s="526">
        <v>10</v>
      </c>
      <c r="B13" s="19" t="s">
        <v>1209</v>
      </c>
      <c r="C13" s="570">
        <v>44658</v>
      </c>
      <c r="D13" s="572" t="s">
        <v>1217</v>
      </c>
      <c r="E13" s="571">
        <v>8823530</v>
      </c>
      <c r="F13" s="573">
        <v>10</v>
      </c>
      <c r="G13" s="573">
        <v>58</v>
      </c>
      <c r="H13" s="572">
        <v>68</v>
      </c>
      <c r="I13" s="576">
        <v>60</v>
      </c>
      <c r="J13" s="576">
        <v>0</v>
      </c>
      <c r="K13" s="576">
        <v>60</v>
      </c>
      <c r="L13" s="572" t="s">
        <v>1224</v>
      </c>
      <c r="M13" s="574">
        <v>176470</v>
      </c>
      <c r="N13" s="574">
        <v>2558824</v>
      </c>
      <c r="O13" s="574">
        <v>6088236</v>
      </c>
      <c r="P13" s="574">
        <v>0</v>
      </c>
      <c r="Q13" s="574">
        <v>8823530</v>
      </c>
    </row>
    <row r="14" spans="1:18">
      <c r="A14" s="526">
        <v>11</v>
      </c>
      <c r="B14" s="19" t="s">
        <v>1210</v>
      </c>
      <c r="C14" s="570">
        <v>44662</v>
      </c>
      <c r="D14" s="572" t="s">
        <v>1217</v>
      </c>
      <c r="E14" s="571">
        <v>14598540</v>
      </c>
      <c r="F14" s="573">
        <v>10</v>
      </c>
      <c r="G14" s="573">
        <v>127</v>
      </c>
      <c r="H14" s="572">
        <v>137</v>
      </c>
      <c r="I14" s="576">
        <v>199.99</v>
      </c>
      <c r="J14" s="576">
        <v>0</v>
      </c>
      <c r="K14" s="576">
        <v>199.99</v>
      </c>
      <c r="L14" s="572" t="s">
        <v>1225</v>
      </c>
      <c r="M14" s="574">
        <v>10948905</v>
      </c>
      <c r="N14" s="574">
        <v>2189781</v>
      </c>
      <c r="O14" s="574">
        <v>1459854</v>
      </c>
      <c r="P14" s="574">
        <v>0</v>
      </c>
      <c r="Q14" s="574">
        <v>14598540</v>
      </c>
    </row>
    <row r="15" spans="1:18">
      <c r="A15" s="526">
        <v>12</v>
      </c>
      <c r="B15" s="19" t="s">
        <v>1211</v>
      </c>
      <c r="C15" s="570">
        <v>44659</v>
      </c>
      <c r="D15" s="572" t="s">
        <v>1218</v>
      </c>
      <c r="E15" s="571">
        <v>66153846</v>
      </c>
      <c r="F15" s="573">
        <v>2</v>
      </c>
      <c r="G15" s="573">
        <v>648</v>
      </c>
      <c r="H15" s="572">
        <v>650</v>
      </c>
      <c r="I15" s="577">
        <v>4300</v>
      </c>
      <c r="J15" s="577">
        <v>0</v>
      </c>
      <c r="K15" s="577">
        <v>4300</v>
      </c>
      <c r="L15" s="572">
        <v>3.62</v>
      </c>
      <c r="M15" s="574">
        <v>39024285</v>
      </c>
      <c r="N15" s="574">
        <v>11707287</v>
      </c>
      <c r="O15" s="574">
        <v>15415260</v>
      </c>
      <c r="P15" s="574">
        <v>7014</v>
      </c>
      <c r="Q15" s="574">
        <v>66146832</v>
      </c>
    </row>
    <row r="16" spans="1:18">
      <c r="A16" s="526">
        <v>13</v>
      </c>
      <c r="B16" s="19" t="s">
        <v>1212</v>
      </c>
      <c r="C16" s="570">
        <v>44655</v>
      </c>
      <c r="D16" s="572" t="s">
        <v>1219</v>
      </c>
      <c r="E16" s="571">
        <v>2772000</v>
      </c>
      <c r="F16" s="573">
        <v>10</v>
      </c>
      <c r="G16" s="573">
        <v>104</v>
      </c>
      <c r="H16" s="572">
        <v>114</v>
      </c>
      <c r="I16" s="576">
        <v>16.55</v>
      </c>
      <c r="J16" s="576">
        <v>15.05</v>
      </c>
      <c r="K16" s="576">
        <v>31.6</v>
      </c>
      <c r="L16" s="572">
        <v>61.5</v>
      </c>
      <c r="M16" s="574">
        <v>1315200</v>
      </c>
      <c r="N16" s="574">
        <v>396000</v>
      </c>
      <c r="O16" s="574">
        <v>921600</v>
      </c>
      <c r="P16" s="574">
        <v>139200</v>
      </c>
      <c r="Q16" s="574">
        <v>2632800</v>
      </c>
    </row>
    <row r="17" spans="1:17">
      <c r="A17" s="526">
        <v>14</v>
      </c>
      <c r="B17" s="19" t="s">
        <v>1214</v>
      </c>
      <c r="C17" s="570">
        <v>44657</v>
      </c>
      <c r="D17" s="572" t="s">
        <v>1219</v>
      </c>
      <c r="E17" s="571">
        <v>3048000</v>
      </c>
      <c r="F17" s="573">
        <v>10</v>
      </c>
      <c r="G17" s="573">
        <v>29</v>
      </c>
      <c r="H17" s="572">
        <v>39</v>
      </c>
      <c r="I17" s="576">
        <v>11.88</v>
      </c>
      <c r="J17" s="576">
        <v>0</v>
      </c>
      <c r="K17" s="576">
        <v>11.88</v>
      </c>
      <c r="L17" s="572">
        <v>99.1</v>
      </c>
      <c r="M17" s="574">
        <v>1443000</v>
      </c>
      <c r="N17" s="574">
        <v>435000</v>
      </c>
      <c r="O17" s="574">
        <v>1014000</v>
      </c>
      <c r="P17" s="574">
        <v>156000</v>
      </c>
      <c r="Q17" s="574">
        <v>2892000</v>
      </c>
    </row>
    <row r="18" spans="1:17">
      <c r="A18" s="526">
        <v>15</v>
      </c>
      <c r="B18" s="19" t="s">
        <v>1213</v>
      </c>
      <c r="C18" s="570">
        <v>44670</v>
      </c>
      <c r="D18" s="572" t="s">
        <v>1219</v>
      </c>
      <c r="E18" s="571">
        <v>3700000</v>
      </c>
      <c r="F18" s="573">
        <v>10</v>
      </c>
      <c r="G18" s="573">
        <v>140</v>
      </c>
      <c r="H18" s="572">
        <v>150</v>
      </c>
      <c r="I18" s="576">
        <v>55.5</v>
      </c>
      <c r="J18" s="576">
        <v>0</v>
      </c>
      <c r="K18" s="576">
        <v>55.5</v>
      </c>
      <c r="L18" s="572">
        <v>2.2400000000000002</v>
      </c>
      <c r="M18" s="574">
        <v>0</v>
      </c>
      <c r="N18" s="574">
        <v>1762000</v>
      </c>
      <c r="O18" s="574">
        <v>1752000</v>
      </c>
      <c r="P18" s="574">
        <v>186000</v>
      </c>
      <c r="Q18" s="574">
        <v>3514000</v>
      </c>
    </row>
    <row r="19" spans="1:17">
      <c r="A19" s="527"/>
      <c r="B19" s="528"/>
      <c r="C19" s="529"/>
      <c r="D19" s="530"/>
      <c r="E19" s="531"/>
      <c r="F19" s="531"/>
      <c r="G19" s="531"/>
      <c r="H19" s="531"/>
      <c r="I19" s="532"/>
      <c r="J19" s="532"/>
      <c r="K19" s="532"/>
      <c r="L19" s="531"/>
      <c r="M19" s="533"/>
      <c r="N19" s="533"/>
      <c r="O19" s="533"/>
      <c r="P19" s="533"/>
      <c r="Q19" s="533"/>
    </row>
    <row r="20" spans="1:17">
      <c r="A20" s="16" t="s">
        <v>775</v>
      </c>
      <c r="B20" s="16" t="s">
        <v>773</v>
      </c>
    </row>
    <row r="21" spans="1:17">
      <c r="B21" s="16" t="s">
        <v>774</v>
      </c>
    </row>
    <row r="22" spans="1:17">
      <c r="B22" s="16" t="s">
        <v>747</v>
      </c>
    </row>
    <row r="28" spans="1:17">
      <c r="D28" s="82"/>
    </row>
  </sheetData>
  <mergeCells count="13">
    <mergeCell ref="A1:I1"/>
    <mergeCell ref="I2:K2"/>
    <mergeCell ref="M2:P2"/>
    <mergeCell ref="Q2:Q3"/>
    <mergeCell ref="A2:A3"/>
    <mergeCell ref="B2:B3"/>
    <mergeCell ref="C2:C3"/>
    <mergeCell ref="D2:D3"/>
    <mergeCell ref="E2:E3"/>
    <mergeCell ref="F2:F3"/>
    <mergeCell ref="H2:H3"/>
    <mergeCell ref="L2:L3"/>
    <mergeCell ref="G2:G3"/>
  </mergeCells>
  <conditionalFormatting sqref="B4">
    <cfRule type="duplicateValues" dxfId="4" priority="5"/>
  </conditionalFormatting>
  <conditionalFormatting sqref="B16">
    <cfRule type="duplicateValues" dxfId="3" priority="4"/>
  </conditionalFormatting>
  <conditionalFormatting sqref="B17">
    <cfRule type="duplicateValues" dxfId="2" priority="3"/>
  </conditionalFormatting>
  <conditionalFormatting sqref="B18">
    <cfRule type="duplicateValues" dxfId="1" priority="2"/>
  </conditionalFormatting>
  <conditionalFormatting sqref="B6:B7">
    <cfRule type="duplicateValues" dxfId="0" priority="1"/>
  </conditionalFormatting>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zoomScaleNormal="100" workbookViewId="0">
      <selection activeCell="G23" sqref="G23"/>
    </sheetView>
  </sheetViews>
  <sheetFormatPr defaultColWidth="9.140625" defaultRowHeight="15"/>
  <cols>
    <col min="1" max="8" width="14.5703125" style="16" bestFit="1" customWidth="1"/>
    <col min="9" max="9" width="4.5703125" style="16" bestFit="1" customWidth="1"/>
    <col min="10" max="16384" width="9.140625" style="16"/>
  </cols>
  <sheetData>
    <row r="1" spans="1:10" ht="15.75" customHeight="1">
      <c r="A1" s="964" t="s">
        <v>15</v>
      </c>
      <c r="B1" s="964"/>
      <c r="C1" s="964"/>
      <c r="D1" s="935"/>
      <c r="E1" s="935"/>
      <c r="F1" s="935"/>
      <c r="G1" s="935"/>
      <c r="H1" s="935"/>
    </row>
    <row r="2" spans="1:10" s="34" customFormat="1" ht="38.25" customHeight="1">
      <c r="A2" s="17" t="s">
        <v>84</v>
      </c>
      <c r="B2" s="18" t="s">
        <v>235</v>
      </c>
      <c r="C2" s="18" t="s">
        <v>236</v>
      </c>
      <c r="D2" s="18" t="s">
        <v>237</v>
      </c>
      <c r="E2" s="18" t="s">
        <v>238</v>
      </c>
      <c r="F2" s="18" t="s">
        <v>239</v>
      </c>
      <c r="G2" s="18" t="s">
        <v>240</v>
      </c>
      <c r="H2" s="18" t="s">
        <v>241</v>
      </c>
    </row>
    <row r="3" spans="1:10" s="41" customFormat="1" ht="18" customHeight="1">
      <c r="A3" s="23" t="s">
        <v>1152</v>
      </c>
      <c r="B3" s="243">
        <v>1.0103887994058536</v>
      </c>
      <c r="C3" s="243">
        <v>1.0023934336614808</v>
      </c>
      <c r="D3" s="243">
        <v>1.0092907329096714</v>
      </c>
      <c r="E3" s="242">
        <v>0.99872660599999996</v>
      </c>
      <c r="F3" s="242">
        <v>1.1181474840000001</v>
      </c>
      <c r="G3" s="242">
        <v>1.0074710920000001</v>
      </c>
      <c r="H3" s="242">
        <v>1.07</v>
      </c>
    </row>
    <row r="4" spans="1:10" s="41" customFormat="1" ht="18" customHeight="1">
      <c r="A4" s="224" t="s">
        <v>1153</v>
      </c>
      <c r="B4" s="243">
        <v>1.2192206670000001</v>
      </c>
      <c r="C4" s="243">
        <v>1.1927379010000001</v>
      </c>
      <c r="D4" s="243">
        <v>1.1292546400000001</v>
      </c>
      <c r="E4" s="291">
        <v>1.1642051609999999</v>
      </c>
      <c r="F4" s="243">
        <v>1.262034702</v>
      </c>
      <c r="G4" s="243">
        <v>1.1045406310000001</v>
      </c>
      <c r="H4" s="291">
        <v>1.2</v>
      </c>
      <c r="J4" s="34"/>
    </row>
    <row r="5" spans="1:10" s="34" customFormat="1" ht="18" customHeight="1">
      <c r="A5" s="176" t="s">
        <v>1162</v>
      </c>
      <c r="B5" s="184">
        <v>1.2192206670000001</v>
      </c>
      <c r="C5" s="184">
        <v>1.1927379010000001</v>
      </c>
      <c r="D5" s="184">
        <v>1.1292546400000001</v>
      </c>
      <c r="E5" s="184">
        <v>1.1642051609999999</v>
      </c>
      <c r="F5" s="184">
        <v>1.262034702</v>
      </c>
      <c r="G5" s="184">
        <v>1.1045406310000001</v>
      </c>
      <c r="H5" s="184">
        <v>1.2</v>
      </c>
    </row>
    <row r="6" spans="1:10" s="34" customFormat="1" ht="19.5" customHeight="1">
      <c r="A6" s="962" t="s">
        <v>243</v>
      </c>
      <c r="B6" s="962"/>
      <c r="C6" s="962"/>
      <c r="D6" s="962"/>
      <c r="E6" s="962"/>
      <c r="F6" s="962"/>
      <c r="G6" s="962"/>
    </row>
    <row r="7" spans="1:10" s="34" customFormat="1" ht="18" customHeight="1">
      <c r="A7" s="841" t="s">
        <v>1154</v>
      </c>
      <c r="B7" s="841"/>
      <c r="C7" s="841"/>
      <c r="D7" s="841"/>
      <c r="E7" s="841"/>
      <c r="F7" s="841"/>
      <c r="G7" s="841"/>
    </row>
    <row r="8" spans="1:10" s="34" customFormat="1" ht="18" customHeight="1">
      <c r="A8" s="841" t="s">
        <v>242</v>
      </c>
      <c r="B8" s="841"/>
      <c r="C8" s="841"/>
      <c r="D8" s="841"/>
      <c r="E8" s="841"/>
      <c r="F8" s="841"/>
      <c r="G8" s="841"/>
    </row>
    <row r="9" spans="1:10" s="34" customFormat="1" ht="27.6" customHeight="1"/>
  </sheetData>
  <mergeCells count="4">
    <mergeCell ref="A7:G7"/>
    <mergeCell ref="A8:G8"/>
    <mergeCell ref="A6:G6"/>
    <mergeCell ref="A1:H1"/>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Normal="100" workbookViewId="0">
      <selection activeCell="C28" sqref="C28"/>
    </sheetView>
  </sheetViews>
  <sheetFormatPr defaultColWidth="9.140625" defaultRowHeight="15"/>
  <cols>
    <col min="1" max="10" width="14.5703125" style="16" bestFit="1" customWidth="1"/>
    <col min="11" max="11" width="14.42578125" style="16" bestFit="1" customWidth="1"/>
    <col min="12" max="12" width="15" style="16" bestFit="1" customWidth="1"/>
    <col min="13" max="16" width="14.5703125" style="16" bestFit="1" customWidth="1"/>
    <col min="17" max="17" width="4.5703125" style="16" bestFit="1" customWidth="1"/>
    <col min="18" max="16384" width="9.140625" style="16"/>
  </cols>
  <sheetData>
    <row r="1" spans="1:16" ht="14.25" customHeight="1">
      <c r="A1" s="909" t="s">
        <v>16</v>
      </c>
      <c r="B1" s="909"/>
      <c r="C1" s="909"/>
      <c r="D1" s="909"/>
      <c r="E1" s="909"/>
      <c r="F1" s="909"/>
      <c r="G1" s="909"/>
      <c r="H1" s="909"/>
      <c r="I1" s="909"/>
      <c r="J1" s="909"/>
      <c r="K1" s="909"/>
    </row>
    <row r="2" spans="1:16" s="34" customFormat="1" ht="18.75" customHeight="1">
      <c r="A2" s="17" t="s">
        <v>101</v>
      </c>
      <c r="B2" s="869" t="s">
        <v>125</v>
      </c>
      <c r="C2" s="925"/>
      <c r="D2" s="925"/>
      <c r="E2" s="925"/>
      <c r="F2" s="870"/>
      <c r="G2" s="907" t="s">
        <v>126</v>
      </c>
      <c r="H2" s="914"/>
      <c r="I2" s="914"/>
      <c r="J2" s="914"/>
      <c r="K2" s="908"/>
      <c r="L2" s="907" t="s">
        <v>127</v>
      </c>
      <c r="M2" s="914"/>
      <c r="N2" s="914"/>
      <c r="O2" s="914"/>
      <c r="P2" s="908"/>
    </row>
    <row r="3" spans="1:16" s="34" customFormat="1" ht="18" customHeight="1">
      <c r="A3" s="17" t="s">
        <v>244</v>
      </c>
      <c r="B3" s="53" t="s">
        <v>245</v>
      </c>
      <c r="C3" s="53" t="s">
        <v>246</v>
      </c>
      <c r="D3" s="53" t="s">
        <v>247</v>
      </c>
      <c r="E3" s="53" t="s">
        <v>248</v>
      </c>
      <c r="F3" s="53" t="s">
        <v>249</v>
      </c>
      <c r="G3" s="53" t="s">
        <v>245</v>
      </c>
      <c r="H3" s="53" t="s">
        <v>246</v>
      </c>
      <c r="I3" s="53" t="s">
        <v>247</v>
      </c>
      <c r="J3" s="53" t="s">
        <v>248</v>
      </c>
      <c r="K3" s="53" t="s">
        <v>249</v>
      </c>
      <c r="L3" s="53" t="s">
        <v>245</v>
      </c>
      <c r="M3" s="53" t="s">
        <v>246</v>
      </c>
      <c r="N3" s="53" t="s">
        <v>247</v>
      </c>
      <c r="O3" s="53" t="s">
        <v>248</v>
      </c>
      <c r="P3" s="53" t="s">
        <v>249</v>
      </c>
    </row>
    <row r="4" spans="1:16" s="34" customFormat="1" ht="18" customHeight="1">
      <c r="A4" s="869" t="s">
        <v>250</v>
      </c>
      <c r="B4" s="925"/>
      <c r="C4" s="925"/>
      <c r="D4" s="925"/>
      <c r="E4" s="925"/>
      <c r="F4" s="925"/>
      <c r="G4" s="925"/>
      <c r="H4" s="925"/>
      <c r="I4" s="925"/>
      <c r="J4" s="925"/>
      <c r="K4" s="925"/>
      <c r="L4" s="925"/>
      <c r="M4" s="925"/>
      <c r="N4" s="925"/>
      <c r="O4" s="925"/>
      <c r="P4" s="870"/>
    </row>
    <row r="5" spans="1:16" s="41" customFormat="1" ht="16.5" customHeight="1">
      <c r="A5" s="229" t="s">
        <v>1152</v>
      </c>
      <c r="B5" s="230">
        <v>8.0853999999999999</v>
      </c>
      <c r="C5" s="230">
        <v>13.706099999999999</v>
      </c>
      <c r="D5" s="230">
        <v>24.927299999999999</v>
      </c>
      <c r="E5" s="230">
        <v>36.906599999999997</v>
      </c>
      <c r="F5" s="230">
        <v>50.649500000000003</v>
      </c>
      <c r="G5" s="230">
        <v>10.09</v>
      </c>
      <c r="H5" s="230">
        <v>17.489999999999998</v>
      </c>
      <c r="I5" s="230">
        <v>32.17</v>
      </c>
      <c r="J5" s="230">
        <v>46.43</v>
      </c>
      <c r="K5" s="230">
        <v>62.69</v>
      </c>
      <c r="L5" s="244">
        <v>97.809487647987396</v>
      </c>
      <c r="M5" s="245">
        <v>99.997851405900761</v>
      </c>
      <c r="N5" s="244">
        <v>100</v>
      </c>
      <c r="O5" s="244">
        <v>100</v>
      </c>
      <c r="P5" s="244">
        <v>100</v>
      </c>
    </row>
    <row r="6" spans="1:16" s="41" customFormat="1" ht="16.5" customHeight="1">
      <c r="A6" s="246" t="s">
        <v>1153</v>
      </c>
      <c r="B6" s="247">
        <v>12.670199999999999</v>
      </c>
      <c r="C6" s="247">
        <v>20.340699999999998</v>
      </c>
      <c r="D6" s="247">
        <v>32.259500000000003</v>
      </c>
      <c r="E6" s="247">
        <v>42.8994</v>
      </c>
      <c r="F6" s="247">
        <v>55.3566</v>
      </c>
      <c r="G6" s="247">
        <v>13.86</v>
      </c>
      <c r="H6" s="247">
        <v>22.15</v>
      </c>
      <c r="I6" s="247">
        <v>36.450000000000003</v>
      </c>
      <c r="J6" s="247">
        <v>49.86</v>
      </c>
      <c r="K6" s="247">
        <v>64.92</v>
      </c>
      <c r="L6" s="248">
        <v>100</v>
      </c>
      <c r="M6" s="249">
        <v>100</v>
      </c>
      <c r="N6" s="248">
        <v>100</v>
      </c>
      <c r="O6" s="248">
        <v>100</v>
      </c>
      <c r="P6" s="248">
        <v>100</v>
      </c>
    </row>
    <row r="7" spans="1:16" s="34" customFormat="1" ht="16.5" customHeight="1">
      <c r="A7" s="102" t="s">
        <v>1162</v>
      </c>
      <c r="B7" s="182">
        <v>12.670199999999999</v>
      </c>
      <c r="C7" s="182">
        <v>20.340699999999998</v>
      </c>
      <c r="D7" s="182">
        <v>32.259500000000003</v>
      </c>
      <c r="E7" s="182">
        <v>42.8994</v>
      </c>
      <c r="F7" s="182">
        <v>55.3566</v>
      </c>
      <c r="G7" s="182">
        <v>13.86</v>
      </c>
      <c r="H7" s="182">
        <v>22.15</v>
      </c>
      <c r="I7" s="182">
        <v>36.450000000000003</v>
      </c>
      <c r="J7" s="182">
        <v>49.86</v>
      </c>
      <c r="K7" s="182">
        <v>64.92</v>
      </c>
      <c r="L7" s="185">
        <v>100</v>
      </c>
      <c r="M7" s="186">
        <v>100</v>
      </c>
      <c r="N7" s="185">
        <v>100</v>
      </c>
      <c r="O7" s="185">
        <v>100</v>
      </c>
      <c r="P7" s="185">
        <v>100</v>
      </c>
    </row>
    <row r="8" spans="1:16" s="34" customFormat="1" ht="18" customHeight="1">
      <c r="A8" s="965" t="s">
        <v>251</v>
      </c>
      <c r="B8" s="966"/>
      <c r="C8" s="966"/>
      <c r="D8" s="966"/>
      <c r="E8" s="966"/>
      <c r="F8" s="966"/>
      <c r="G8" s="966"/>
      <c r="H8" s="966"/>
      <c r="I8" s="966"/>
      <c r="J8" s="966"/>
      <c r="K8" s="966"/>
      <c r="L8" s="966"/>
      <c r="M8" s="966"/>
      <c r="N8" s="966"/>
      <c r="O8" s="966"/>
      <c r="P8" s="967"/>
    </row>
    <row r="9" spans="1:16" s="41" customFormat="1" ht="18" customHeight="1">
      <c r="A9" s="23" t="s">
        <v>1152</v>
      </c>
      <c r="B9" s="66">
        <v>35.67</v>
      </c>
      <c r="C9" s="66">
        <v>50.48</v>
      </c>
      <c r="D9" s="66">
        <v>68.5</v>
      </c>
      <c r="E9" s="66">
        <v>80.260000000000005</v>
      </c>
      <c r="F9" s="66">
        <v>89.39</v>
      </c>
      <c r="G9" s="66">
        <v>27.41</v>
      </c>
      <c r="H9" s="66">
        <v>40.909999999999997</v>
      </c>
      <c r="I9" s="66">
        <v>60.25</v>
      </c>
      <c r="J9" s="66">
        <v>76.66</v>
      </c>
      <c r="K9" s="66">
        <v>88.75</v>
      </c>
      <c r="L9" s="67">
        <v>100</v>
      </c>
      <c r="M9" s="65">
        <v>100</v>
      </c>
      <c r="N9" s="67">
        <v>100</v>
      </c>
      <c r="O9" s="67">
        <v>100</v>
      </c>
      <c r="P9" s="67">
        <v>0</v>
      </c>
    </row>
    <row r="10" spans="1:16" s="41" customFormat="1" ht="18" customHeight="1">
      <c r="A10" s="23" t="s">
        <v>1153</v>
      </c>
      <c r="B10" s="66">
        <v>39.76</v>
      </c>
      <c r="C10" s="66">
        <v>0</v>
      </c>
      <c r="D10" s="66">
        <v>71.34</v>
      </c>
      <c r="E10" s="66">
        <v>81.88</v>
      </c>
      <c r="F10" s="66">
        <v>90.17</v>
      </c>
      <c r="G10" s="66">
        <v>25.77</v>
      </c>
      <c r="H10" s="66">
        <v>39.06</v>
      </c>
      <c r="I10" s="66">
        <v>59.97</v>
      </c>
      <c r="J10" s="66">
        <v>76.64</v>
      </c>
      <c r="K10" s="66">
        <v>89.18</v>
      </c>
      <c r="L10" s="67">
        <v>100</v>
      </c>
      <c r="M10" s="65">
        <v>100</v>
      </c>
      <c r="N10" s="67">
        <v>100</v>
      </c>
      <c r="O10" s="67">
        <v>100</v>
      </c>
      <c r="P10" s="67">
        <v>0</v>
      </c>
    </row>
    <row r="11" spans="1:16" s="34" customFormat="1" ht="18" customHeight="1">
      <c r="A11" s="19" t="s">
        <v>1162</v>
      </c>
      <c r="B11" s="62">
        <v>39.76</v>
      </c>
      <c r="C11" s="62">
        <v>0</v>
      </c>
      <c r="D11" s="62">
        <v>71.34</v>
      </c>
      <c r="E11" s="62">
        <v>81.88</v>
      </c>
      <c r="F11" s="62">
        <v>90.17</v>
      </c>
      <c r="G11" s="62">
        <v>25.77</v>
      </c>
      <c r="H11" s="62">
        <v>39.06</v>
      </c>
      <c r="I11" s="62">
        <v>59.97</v>
      </c>
      <c r="J11" s="62">
        <v>76.64</v>
      </c>
      <c r="K11" s="62">
        <v>89.18</v>
      </c>
      <c r="L11" s="63">
        <v>100</v>
      </c>
      <c r="M11" s="77">
        <v>100</v>
      </c>
      <c r="N11" s="63">
        <v>100</v>
      </c>
      <c r="O11" s="63">
        <v>100</v>
      </c>
      <c r="P11" s="63">
        <v>0</v>
      </c>
    </row>
    <row r="12" spans="1:16" s="34" customFormat="1" ht="15" customHeight="1">
      <c r="A12" s="963" t="s">
        <v>252</v>
      </c>
      <c r="B12" s="963"/>
      <c r="C12" s="963"/>
      <c r="D12" s="963"/>
      <c r="E12" s="963"/>
      <c r="F12" s="963"/>
      <c r="G12" s="963"/>
      <c r="H12" s="963"/>
      <c r="I12" s="963"/>
      <c r="J12" s="963"/>
      <c r="K12" s="963"/>
    </row>
    <row r="13" spans="1:16" s="34" customFormat="1" ht="13.5" customHeight="1">
      <c r="A13" s="933" t="s">
        <v>1154</v>
      </c>
      <c r="B13" s="933"/>
      <c r="C13" s="933"/>
      <c r="D13" s="933"/>
      <c r="E13" s="933"/>
      <c r="F13" s="933"/>
      <c r="G13" s="933"/>
      <c r="H13" s="933"/>
      <c r="I13" s="933"/>
      <c r="J13" s="933"/>
      <c r="K13" s="933"/>
    </row>
    <row r="14" spans="1:16" s="34" customFormat="1" ht="13.5" customHeight="1">
      <c r="A14" s="933" t="s">
        <v>122</v>
      </c>
      <c r="B14" s="933"/>
      <c r="C14" s="933"/>
      <c r="D14" s="933"/>
      <c r="E14" s="933"/>
      <c r="F14" s="933"/>
      <c r="G14" s="933"/>
      <c r="H14" s="933"/>
      <c r="I14" s="933"/>
      <c r="J14" s="933"/>
      <c r="K14" s="933"/>
    </row>
    <row r="15" spans="1:16" s="34" customFormat="1" ht="28.35" customHeight="1"/>
  </sheetData>
  <mergeCells count="9">
    <mergeCell ref="A14:K14"/>
    <mergeCell ref="A1:K1"/>
    <mergeCell ref="B2:F2"/>
    <mergeCell ref="G2:K2"/>
    <mergeCell ref="L2:P2"/>
    <mergeCell ref="A4:P4"/>
    <mergeCell ref="A8:P8"/>
    <mergeCell ref="A12:K12"/>
    <mergeCell ref="A13:K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zoomScaleNormal="100" workbookViewId="0">
      <selection activeCell="G22" sqref="G22"/>
    </sheetView>
  </sheetViews>
  <sheetFormatPr defaultColWidth="9.140625" defaultRowHeight="15"/>
  <cols>
    <col min="1" max="8" width="14.5703125" style="16" bestFit="1" customWidth="1"/>
    <col min="9" max="9" width="8.85546875" style="16" bestFit="1" customWidth="1"/>
    <col min="10" max="10" width="10.28515625" style="16" customWidth="1"/>
    <col min="11" max="17" width="14.5703125" style="16" bestFit="1" customWidth="1"/>
    <col min="18" max="18" width="4.5703125" style="16" bestFit="1" customWidth="1"/>
    <col min="19" max="16384" width="9.140625" style="16"/>
  </cols>
  <sheetData>
    <row r="1" spans="1:17" ht="13.5" customHeight="1">
      <c r="A1" s="909" t="s">
        <v>17</v>
      </c>
      <c r="B1" s="909"/>
      <c r="C1" s="909"/>
      <c r="D1" s="909"/>
      <c r="E1" s="909"/>
      <c r="F1" s="909"/>
      <c r="G1" s="909"/>
      <c r="H1" s="909"/>
      <c r="I1" s="909"/>
    </row>
    <row r="2" spans="1:17" s="34" customFormat="1" ht="88.5" customHeight="1">
      <c r="A2" s="18" t="s">
        <v>253</v>
      </c>
      <c r="B2" s="18" t="s">
        <v>254</v>
      </c>
      <c r="C2" s="18" t="s">
        <v>255</v>
      </c>
      <c r="D2" s="18" t="s">
        <v>256</v>
      </c>
      <c r="E2" s="18" t="s">
        <v>257</v>
      </c>
      <c r="F2" s="18" t="s">
        <v>163</v>
      </c>
      <c r="G2" s="18" t="s">
        <v>496</v>
      </c>
      <c r="H2" s="18" t="s">
        <v>258</v>
      </c>
      <c r="I2" s="18" t="s">
        <v>259</v>
      </c>
      <c r="J2" s="18" t="s">
        <v>260</v>
      </c>
      <c r="K2" s="18" t="s">
        <v>269</v>
      </c>
      <c r="L2" s="18" t="s">
        <v>261</v>
      </c>
      <c r="M2" s="18" t="s">
        <v>262</v>
      </c>
      <c r="N2" s="18" t="s">
        <v>263</v>
      </c>
      <c r="O2" s="18" t="s">
        <v>270</v>
      </c>
      <c r="P2" s="18" t="s">
        <v>271</v>
      </c>
      <c r="Q2" s="18" t="s">
        <v>497</v>
      </c>
    </row>
    <row r="3" spans="1:17" s="41" customFormat="1" ht="18" customHeight="1">
      <c r="A3" s="23" t="s">
        <v>1152</v>
      </c>
      <c r="B3" s="24">
        <v>7934.1499999999987</v>
      </c>
      <c r="C3" s="40">
        <v>1634604</v>
      </c>
      <c r="D3" s="40">
        <v>470945.82244000002</v>
      </c>
      <c r="E3" s="78">
        <v>28.811003915321386</v>
      </c>
      <c r="F3" s="40">
        <v>1336676</v>
      </c>
      <c r="G3" s="40">
        <v>452379.78997236001</v>
      </c>
      <c r="H3" s="79">
        <v>33.843638246842168</v>
      </c>
      <c r="I3" s="40">
        <v>470945.24780000001</v>
      </c>
      <c r="J3" s="78">
        <v>99.999877981718356</v>
      </c>
      <c r="K3" s="40">
        <v>452380.05554865603</v>
      </c>
      <c r="L3" s="66">
        <v>100.00005870648995</v>
      </c>
      <c r="M3" s="25">
        <v>751.2053800000001</v>
      </c>
      <c r="N3" s="76">
        <v>0.15950993600664248</v>
      </c>
      <c r="O3" s="25">
        <v>86258</v>
      </c>
      <c r="P3" s="25">
        <v>452798</v>
      </c>
      <c r="Q3" s="50">
        <v>327.20999999999998</v>
      </c>
    </row>
    <row r="4" spans="1:17" s="41" customFormat="1" ht="18" customHeight="1">
      <c r="A4" s="23" t="s">
        <v>1153</v>
      </c>
      <c r="B4" s="24">
        <v>650.79999999999995</v>
      </c>
      <c r="C4" s="40">
        <v>134998</v>
      </c>
      <c r="D4" s="25">
        <v>34977.4</v>
      </c>
      <c r="E4" s="78">
        <v>25.909569031</v>
      </c>
      <c r="F4" s="40">
        <v>100766</v>
      </c>
      <c r="G4" s="25">
        <v>33966</v>
      </c>
      <c r="H4" s="79">
        <v>33.707798265000001</v>
      </c>
      <c r="I4" s="25">
        <v>34977.4</v>
      </c>
      <c r="J4" s="78">
        <v>100</v>
      </c>
      <c r="K4" s="25">
        <v>33966</v>
      </c>
      <c r="L4" s="66">
        <v>100</v>
      </c>
      <c r="M4" s="25">
        <v>38.299999999999997</v>
      </c>
      <c r="N4" s="76">
        <v>0.10949927700000001</v>
      </c>
      <c r="O4" s="25">
        <v>6090</v>
      </c>
      <c r="P4" s="25">
        <v>34010</v>
      </c>
      <c r="Q4" s="50">
        <v>330.08</v>
      </c>
    </row>
    <row r="5" spans="1:17" s="34" customFormat="1" ht="18" customHeight="1">
      <c r="A5" s="19" t="s">
        <v>1162</v>
      </c>
      <c r="B5" s="20">
        <v>650.79999999999995</v>
      </c>
      <c r="C5" s="21">
        <v>134998</v>
      </c>
      <c r="D5" s="21">
        <v>34977.4</v>
      </c>
      <c r="E5" s="80">
        <v>25.909569031</v>
      </c>
      <c r="F5" s="21">
        <v>100766</v>
      </c>
      <c r="G5" s="21">
        <v>33966</v>
      </c>
      <c r="H5" s="81">
        <v>33.707798265000001</v>
      </c>
      <c r="I5" s="21">
        <v>34977.4</v>
      </c>
      <c r="J5" s="80">
        <v>100</v>
      </c>
      <c r="K5" s="21">
        <v>33966</v>
      </c>
      <c r="L5" s="62">
        <v>100</v>
      </c>
      <c r="M5" s="21">
        <v>38.299999999999997</v>
      </c>
      <c r="N5" s="75">
        <v>0.10949927700000001</v>
      </c>
      <c r="O5" s="21">
        <v>6090</v>
      </c>
      <c r="P5" s="21">
        <v>34010</v>
      </c>
      <c r="Q5" s="21">
        <v>330.08</v>
      </c>
    </row>
    <row r="6" spans="1:17" s="34" customFormat="1" ht="15" customHeight="1">
      <c r="A6" s="933" t="s">
        <v>1154</v>
      </c>
      <c r="B6" s="933"/>
      <c r="C6" s="933"/>
      <c r="D6" s="933"/>
    </row>
    <row r="7" spans="1:17" s="34" customFormat="1" ht="13.5" customHeight="1">
      <c r="A7" s="933" t="s">
        <v>197</v>
      </c>
      <c r="B7" s="933"/>
      <c r="C7" s="933"/>
      <c r="D7" s="933"/>
    </row>
    <row r="8" spans="1:17" s="34" customFormat="1" ht="28.35" customHeight="1"/>
    <row r="9" spans="1:17">
      <c r="B9" s="82"/>
      <c r="C9" s="82"/>
      <c r="D9" s="82"/>
      <c r="E9" s="82"/>
      <c r="F9" s="82"/>
      <c r="G9" s="82"/>
      <c r="H9" s="82"/>
      <c r="I9" s="82"/>
      <c r="J9" s="82"/>
      <c r="K9" s="82"/>
      <c r="L9" s="82"/>
      <c r="M9" s="82"/>
      <c r="N9" s="82"/>
      <c r="O9" s="82"/>
      <c r="P9" s="82"/>
      <c r="Q9" s="82"/>
    </row>
    <row r="10" spans="1:17">
      <c r="B10" s="82"/>
      <c r="C10" s="82"/>
      <c r="D10" s="82"/>
      <c r="E10" s="82"/>
      <c r="F10" s="82"/>
      <c r="G10" s="82"/>
      <c r="H10" s="82"/>
      <c r="I10" s="82"/>
      <c r="J10" s="82"/>
      <c r="K10" s="82"/>
    </row>
  </sheetData>
  <mergeCells count="3">
    <mergeCell ref="A1:I1"/>
    <mergeCell ref="A6:D6"/>
    <mergeCell ref="A7:D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zoomScaleNormal="100" workbookViewId="0">
      <selection activeCell="F22" sqref="F22"/>
    </sheetView>
  </sheetViews>
  <sheetFormatPr defaultColWidth="9.140625" defaultRowHeight="15"/>
  <cols>
    <col min="1" max="8" width="14.5703125" style="16" bestFit="1" customWidth="1"/>
    <col min="9" max="9" width="11.140625" style="16" bestFit="1" customWidth="1"/>
    <col min="10" max="10" width="18.42578125" style="16" bestFit="1" customWidth="1"/>
    <col min="11" max="17" width="14.5703125" style="16" bestFit="1" customWidth="1"/>
    <col min="18" max="18" width="4.5703125" style="16" bestFit="1" customWidth="1"/>
    <col min="19" max="16384" width="9.140625" style="16"/>
  </cols>
  <sheetData>
    <row r="1" spans="1:17" ht="18" customHeight="1">
      <c r="A1" s="841" t="s">
        <v>264</v>
      </c>
      <c r="B1" s="841"/>
      <c r="C1" s="841"/>
      <c r="D1" s="841"/>
      <c r="E1" s="841"/>
      <c r="F1" s="841"/>
      <c r="G1" s="841"/>
      <c r="H1" s="841"/>
      <c r="I1" s="841"/>
    </row>
    <row r="2" spans="1:17" s="34" customFormat="1" ht="93" customHeight="1">
      <c r="A2" s="18" t="s">
        <v>253</v>
      </c>
      <c r="B2" s="18" t="s">
        <v>254</v>
      </c>
      <c r="C2" s="18" t="s">
        <v>255</v>
      </c>
      <c r="D2" s="18" t="s">
        <v>256</v>
      </c>
      <c r="E2" s="18" t="s">
        <v>257</v>
      </c>
      <c r="F2" s="18" t="s">
        <v>163</v>
      </c>
      <c r="G2" s="18" t="s">
        <v>498</v>
      </c>
      <c r="H2" s="18" t="s">
        <v>258</v>
      </c>
      <c r="I2" s="18" t="s">
        <v>259</v>
      </c>
      <c r="J2" s="18" t="s">
        <v>260</v>
      </c>
      <c r="K2" s="18" t="s">
        <v>269</v>
      </c>
      <c r="L2" s="18" t="s">
        <v>261</v>
      </c>
      <c r="M2" s="18" t="s">
        <v>262</v>
      </c>
      <c r="N2" s="18" t="s">
        <v>263</v>
      </c>
      <c r="O2" s="18" t="s">
        <v>270</v>
      </c>
      <c r="P2" s="18" t="s">
        <v>271</v>
      </c>
      <c r="Q2" s="18" t="s">
        <v>497</v>
      </c>
    </row>
    <row r="3" spans="1:17" s="41" customFormat="1" ht="18" customHeight="1">
      <c r="A3" s="23" t="s">
        <v>1152</v>
      </c>
      <c r="B3" s="24">
        <v>68275.75477</v>
      </c>
      <c r="C3" s="40">
        <v>9724636.7170000002</v>
      </c>
      <c r="D3" s="40">
        <v>1701158.176</v>
      </c>
      <c r="E3" s="66">
        <v>17.493282529999998</v>
      </c>
      <c r="F3" s="57">
        <v>17955793.390000001</v>
      </c>
      <c r="G3" s="40">
        <v>3827570.9670000002</v>
      </c>
      <c r="H3" s="66">
        <v>21.316635160000001</v>
      </c>
      <c r="I3" s="40">
        <v>1702607.5390000001</v>
      </c>
      <c r="J3" s="67">
        <v>100</v>
      </c>
      <c r="K3" s="40">
        <v>3826063.398</v>
      </c>
      <c r="L3" s="66">
        <v>100</v>
      </c>
      <c r="M3" s="24">
        <v>2023.7532799999999</v>
      </c>
      <c r="N3" s="79">
        <v>0.118861995</v>
      </c>
      <c r="O3" s="40">
        <v>931720.25399999996</v>
      </c>
      <c r="P3" s="40">
        <v>3827570.969</v>
      </c>
      <c r="Q3" s="25">
        <v>467.72</v>
      </c>
    </row>
    <row r="4" spans="1:17" s="41" customFormat="1" ht="18" customHeight="1">
      <c r="A4" s="229" t="s">
        <v>1153</v>
      </c>
      <c r="B4" s="250">
        <v>5450.7986300000002</v>
      </c>
      <c r="C4" s="250">
        <v>786292.67500000005</v>
      </c>
      <c r="D4" s="250">
        <v>141345.2096</v>
      </c>
      <c r="E4" s="251">
        <v>17.976157489999999</v>
      </c>
      <c r="F4" s="250">
        <v>1400290.969</v>
      </c>
      <c r="G4" s="250">
        <v>323291.41930000001</v>
      </c>
      <c r="H4" s="251">
        <v>23.087445859999999</v>
      </c>
      <c r="I4" s="250">
        <v>141194.62640000001</v>
      </c>
      <c r="J4" s="251">
        <v>100</v>
      </c>
      <c r="K4" s="250">
        <v>323067.80489999999</v>
      </c>
      <c r="L4" s="251">
        <v>100</v>
      </c>
      <c r="M4" s="250">
        <v>150.58322999999999</v>
      </c>
      <c r="N4" s="251">
        <v>0.106649406</v>
      </c>
      <c r="O4" s="250">
        <v>85076.26</v>
      </c>
      <c r="P4" s="250">
        <v>323291.41930000001</v>
      </c>
      <c r="Q4" s="250">
        <v>475.09</v>
      </c>
    </row>
    <row r="5" spans="1:17" s="34" customFormat="1" ht="18" customHeight="1">
      <c r="A5" s="102" t="s">
        <v>1162</v>
      </c>
      <c r="B5" s="177">
        <v>5450.7986300000002</v>
      </c>
      <c r="C5" s="52">
        <v>786292.67500000005</v>
      </c>
      <c r="D5" s="52">
        <v>141345.2096</v>
      </c>
      <c r="E5" s="182">
        <v>17.976157489999999</v>
      </c>
      <c r="F5" s="52">
        <v>1400290.969</v>
      </c>
      <c r="G5" s="52">
        <v>323291.41930000001</v>
      </c>
      <c r="H5" s="182">
        <v>23.087445859999999</v>
      </c>
      <c r="I5" s="52">
        <v>141194.62640000001</v>
      </c>
      <c r="J5" s="185">
        <v>100</v>
      </c>
      <c r="K5" s="52">
        <v>323067.80489999999</v>
      </c>
      <c r="L5" s="182">
        <v>100</v>
      </c>
      <c r="M5" s="177">
        <v>150.58322999999999</v>
      </c>
      <c r="N5" s="187">
        <v>0.106649406</v>
      </c>
      <c r="O5" s="51">
        <v>85076.26</v>
      </c>
      <c r="P5" s="52">
        <v>323291.41930000001</v>
      </c>
      <c r="Q5" s="51">
        <v>475.09</v>
      </c>
    </row>
    <row r="6" spans="1:17" s="34" customFormat="1" ht="15" customHeight="1">
      <c r="A6" s="841" t="s">
        <v>265</v>
      </c>
      <c r="B6" s="841"/>
      <c r="C6" s="841"/>
      <c r="D6" s="841"/>
      <c r="E6" s="841"/>
      <c r="F6" s="841"/>
      <c r="G6" s="841"/>
    </row>
    <row r="7" spans="1:17" s="34" customFormat="1" ht="13.5" customHeight="1">
      <c r="A7" s="841" t="s">
        <v>1154</v>
      </c>
      <c r="B7" s="841"/>
      <c r="C7" s="841"/>
      <c r="D7" s="841"/>
      <c r="E7" s="841"/>
      <c r="F7" s="841"/>
      <c r="G7" s="841"/>
    </row>
    <row r="8" spans="1:17" s="34" customFormat="1" ht="13.5" customHeight="1">
      <c r="A8" s="841" t="s">
        <v>199</v>
      </c>
      <c r="B8" s="841"/>
      <c r="C8" s="841"/>
      <c r="D8" s="841"/>
      <c r="E8" s="841"/>
      <c r="F8" s="841"/>
      <c r="G8" s="841"/>
    </row>
    <row r="9" spans="1:17" s="34" customFormat="1" ht="26.85" customHeight="1"/>
    <row r="10" spans="1:17">
      <c r="B10" s="82"/>
      <c r="C10" s="82"/>
      <c r="D10" s="82"/>
      <c r="E10" s="82"/>
      <c r="F10" s="82"/>
      <c r="G10" s="82"/>
      <c r="H10" s="82"/>
      <c r="I10" s="82"/>
      <c r="J10" s="82"/>
      <c r="K10" s="82"/>
      <c r="L10" s="82"/>
      <c r="M10" s="82"/>
      <c r="N10" s="82"/>
      <c r="O10" s="82"/>
      <c r="P10" s="82"/>
      <c r="Q10" s="82"/>
    </row>
  </sheetData>
  <mergeCells count="4">
    <mergeCell ref="A1:I1"/>
    <mergeCell ref="A6:G6"/>
    <mergeCell ref="A7:G7"/>
    <mergeCell ref="A8:G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zoomScaleNormal="100" workbookViewId="0">
      <selection activeCell="H24" sqref="H24"/>
    </sheetView>
  </sheetViews>
  <sheetFormatPr defaultColWidth="9.140625" defaultRowHeight="15"/>
  <cols>
    <col min="1" max="15" width="14.5703125" style="16" bestFit="1" customWidth="1"/>
    <col min="16" max="16" width="4.5703125" style="16" bestFit="1" customWidth="1"/>
    <col min="17" max="16384" width="9.140625" style="16"/>
  </cols>
  <sheetData>
    <row r="1" spans="1:15" ht="14.25" customHeight="1">
      <c r="A1" s="841" t="s">
        <v>266</v>
      </c>
      <c r="B1" s="841"/>
      <c r="C1" s="841"/>
    </row>
    <row r="2" spans="1:15" s="34" customFormat="1" ht="71.25" customHeight="1">
      <c r="A2" s="18" t="s">
        <v>267</v>
      </c>
      <c r="B2" s="18" t="s">
        <v>254</v>
      </c>
      <c r="C2" s="18" t="s">
        <v>150</v>
      </c>
      <c r="D2" s="18" t="s">
        <v>256</v>
      </c>
      <c r="E2" s="18" t="s">
        <v>257</v>
      </c>
      <c r="F2" s="18" t="s">
        <v>163</v>
      </c>
      <c r="G2" s="18" t="s">
        <v>268</v>
      </c>
      <c r="H2" s="18" t="s">
        <v>258</v>
      </c>
      <c r="I2" s="18" t="s">
        <v>259</v>
      </c>
      <c r="J2" s="18" t="s">
        <v>260</v>
      </c>
      <c r="K2" s="18" t="s">
        <v>269</v>
      </c>
      <c r="L2" s="18" t="s">
        <v>261</v>
      </c>
      <c r="M2" s="18" t="s">
        <v>270</v>
      </c>
      <c r="N2" s="18" t="s">
        <v>271</v>
      </c>
      <c r="O2" s="18" t="s">
        <v>272</v>
      </c>
    </row>
    <row r="3" spans="1:15" s="34" customFormat="1" ht="18" customHeight="1">
      <c r="A3" s="69" t="s">
        <v>1152</v>
      </c>
      <c r="B3" s="83">
        <v>0</v>
      </c>
      <c r="C3" s="84">
        <v>0</v>
      </c>
      <c r="D3" s="84">
        <v>0</v>
      </c>
      <c r="E3" s="85">
        <v>0</v>
      </c>
      <c r="F3" s="84">
        <v>0</v>
      </c>
      <c r="G3" s="84">
        <v>0</v>
      </c>
      <c r="H3" s="85">
        <v>0</v>
      </c>
      <c r="I3" s="84">
        <v>0</v>
      </c>
      <c r="J3" s="85">
        <v>0</v>
      </c>
      <c r="K3" s="84">
        <v>0</v>
      </c>
      <c r="L3" s="83">
        <v>0</v>
      </c>
      <c r="M3" s="84">
        <v>0</v>
      </c>
      <c r="N3" s="84">
        <v>0</v>
      </c>
      <c r="O3" s="84">
        <v>0</v>
      </c>
    </row>
    <row r="4" spans="1:15" s="34" customFormat="1" ht="18" customHeight="1">
      <c r="A4" s="69" t="s">
        <v>1153</v>
      </c>
      <c r="B4" s="83">
        <v>0</v>
      </c>
      <c r="C4" s="84">
        <v>0</v>
      </c>
      <c r="D4" s="84">
        <v>0</v>
      </c>
      <c r="E4" s="85">
        <v>0</v>
      </c>
      <c r="F4" s="84">
        <v>0</v>
      </c>
      <c r="G4" s="84">
        <v>0</v>
      </c>
      <c r="H4" s="85">
        <v>0</v>
      </c>
      <c r="I4" s="84">
        <v>0</v>
      </c>
      <c r="J4" s="85">
        <v>0</v>
      </c>
      <c r="K4" s="84">
        <v>0</v>
      </c>
      <c r="L4" s="83">
        <v>0</v>
      </c>
      <c r="M4" s="84">
        <v>0</v>
      </c>
      <c r="N4" s="84">
        <v>0</v>
      </c>
      <c r="O4" s="84">
        <v>0</v>
      </c>
    </row>
    <row r="5" spans="1:15" s="34" customFormat="1" ht="18" customHeight="1">
      <c r="A5" s="102" t="s">
        <v>1162</v>
      </c>
      <c r="B5" s="83">
        <v>0</v>
      </c>
      <c r="C5" s="84">
        <v>0</v>
      </c>
      <c r="D5" s="84">
        <v>0</v>
      </c>
      <c r="E5" s="85">
        <v>0</v>
      </c>
      <c r="F5" s="84">
        <v>0</v>
      </c>
      <c r="G5" s="84">
        <v>0</v>
      </c>
      <c r="H5" s="85">
        <v>0</v>
      </c>
      <c r="I5" s="84">
        <v>0</v>
      </c>
      <c r="J5" s="85">
        <v>0</v>
      </c>
      <c r="K5" s="84">
        <v>0</v>
      </c>
      <c r="L5" s="83">
        <v>0</v>
      </c>
      <c r="M5" s="84">
        <v>0</v>
      </c>
      <c r="N5" s="84">
        <v>0</v>
      </c>
      <c r="O5" s="84">
        <v>0</v>
      </c>
    </row>
    <row r="6" spans="1:15" s="34" customFormat="1" ht="17.25" customHeight="1">
      <c r="A6" s="968" t="s">
        <v>1154</v>
      </c>
      <c r="B6" s="968"/>
      <c r="C6" s="968"/>
      <c r="D6" s="968"/>
      <c r="E6" s="968"/>
      <c r="F6" s="968"/>
      <c r="G6" s="968"/>
      <c r="H6" s="968"/>
      <c r="I6" s="968"/>
      <c r="J6" s="968"/>
      <c r="K6" s="968"/>
      <c r="L6" s="968"/>
      <c r="M6" s="968"/>
      <c r="N6" s="968"/>
      <c r="O6" s="968"/>
    </row>
    <row r="7" spans="1:15" s="34" customFormat="1" ht="28.35" customHeight="1">
      <c r="A7" s="968" t="s">
        <v>200</v>
      </c>
      <c r="B7" s="968"/>
      <c r="C7" s="968"/>
      <c r="D7" s="968"/>
      <c r="E7" s="968"/>
      <c r="F7" s="968"/>
      <c r="G7" s="968"/>
      <c r="H7" s="968"/>
      <c r="I7" s="968"/>
      <c r="J7" s="968"/>
      <c r="K7" s="968"/>
      <c r="L7" s="968"/>
      <c r="M7" s="968"/>
      <c r="N7" s="968"/>
      <c r="O7" s="968"/>
    </row>
    <row r="8" spans="1:15">
      <c r="A8" s="34"/>
      <c r="B8" s="34"/>
      <c r="C8" s="34"/>
      <c r="D8" s="34"/>
      <c r="E8" s="34"/>
      <c r="F8" s="34"/>
      <c r="G8" s="34"/>
      <c r="H8" s="34"/>
      <c r="I8" s="34"/>
      <c r="J8" s="34"/>
      <c r="K8" s="34"/>
      <c r="L8" s="34"/>
      <c r="M8" s="34"/>
      <c r="N8" s="34"/>
      <c r="O8" s="34"/>
    </row>
  </sheetData>
  <mergeCells count="3">
    <mergeCell ref="A1:C1"/>
    <mergeCell ref="A6:O6"/>
    <mergeCell ref="A7:O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topLeftCell="D1" zoomScaleNormal="100" workbookViewId="0">
      <selection activeCell="P26" sqref="P26"/>
    </sheetView>
  </sheetViews>
  <sheetFormatPr defaultColWidth="9.140625" defaultRowHeight="15"/>
  <cols>
    <col min="1" max="1" width="14.5703125" style="16" bestFit="1" customWidth="1"/>
    <col min="2" max="2" width="9.42578125" style="16" bestFit="1" customWidth="1"/>
    <col min="3" max="3" width="10.42578125" style="16" bestFit="1" customWidth="1"/>
    <col min="4" max="4" width="9.5703125" style="16" bestFit="1" customWidth="1"/>
    <col min="5" max="5" width="10.42578125" style="16" bestFit="1" customWidth="1"/>
    <col min="6" max="6" width="9.5703125" style="16" bestFit="1" customWidth="1"/>
    <col min="7" max="7" width="12.5703125" style="16" bestFit="1" customWidth="1"/>
    <col min="8" max="8" width="11.5703125" style="16" bestFit="1" customWidth="1"/>
    <col min="9" max="9" width="12.5703125" style="16" bestFit="1" customWidth="1"/>
    <col min="10" max="10" width="11.42578125" style="16" customWidth="1"/>
    <col min="11" max="11" width="10.42578125" style="16" bestFit="1" customWidth="1"/>
    <col min="12" max="12" width="10" style="16" bestFit="1" customWidth="1"/>
    <col min="13" max="13" width="9.42578125" style="16" bestFit="1" customWidth="1"/>
    <col min="14" max="14" width="10.42578125" style="16" bestFit="1" customWidth="1"/>
    <col min="15" max="15" width="11.85546875" style="16" bestFit="1" customWidth="1"/>
    <col min="16" max="16" width="12.85546875" style="16" customWidth="1"/>
    <col min="17" max="17" width="10.85546875" style="16" customWidth="1"/>
    <col min="18" max="18" width="14.5703125" style="16" customWidth="1"/>
    <col min="19" max="16384" width="9.140625" style="16"/>
  </cols>
  <sheetData>
    <row r="1" spans="1:18" ht="18" customHeight="1">
      <c r="A1" s="841" t="s">
        <v>20</v>
      </c>
      <c r="B1" s="841"/>
      <c r="C1" s="841"/>
      <c r="D1" s="841"/>
      <c r="E1" s="841"/>
      <c r="F1" s="841"/>
      <c r="G1" s="841"/>
      <c r="H1" s="841"/>
      <c r="I1" s="841"/>
      <c r="J1" s="841"/>
      <c r="K1" s="841"/>
      <c r="L1" s="841"/>
      <c r="M1" s="841"/>
      <c r="N1" s="841"/>
      <c r="O1" s="841"/>
      <c r="P1" s="841"/>
      <c r="Q1" s="841"/>
      <c r="R1" s="841"/>
    </row>
    <row r="2" spans="1:18" s="34" customFormat="1" ht="25.5" customHeight="1">
      <c r="A2" s="873" t="s">
        <v>273</v>
      </c>
      <c r="B2" s="873" t="s">
        <v>148</v>
      </c>
      <c r="C2" s="910" t="s">
        <v>274</v>
      </c>
      <c r="D2" s="911"/>
      <c r="E2" s="910" t="s">
        <v>275</v>
      </c>
      <c r="F2" s="911"/>
      <c r="G2" s="907" t="s">
        <v>276</v>
      </c>
      <c r="H2" s="914"/>
      <c r="I2" s="914"/>
      <c r="J2" s="914"/>
      <c r="K2" s="907" t="s">
        <v>277</v>
      </c>
      <c r="L2" s="914"/>
      <c r="M2" s="914"/>
      <c r="N2" s="908"/>
      <c r="O2" s="910" t="s">
        <v>87</v>
      </c>
      <c r="P2" s="970"/>
      <c r="Q2" s="849" t="s">
        <v>500</v>
      </c>
      <c r="R2" s="849"/>
    </row>
    <row r="3" spans="1:18" s="34" customFormat="1" ht="13.5" customHeight="1">
      <c r="A3" s="969"/>
      <c r="B3" s="969"/>
      <c r="C3" s="912"/>
      <c r="D3" s="913"/>
      <c r="E3" s="912"/>
      <c r="F3" s="913"/>
      <c r="G3" s="907" t="s">
        <v>279</v>
      </c>
      <c r="H3" s="908"/>
      <c r="I3" s="907" t="s">
        <v>280</v>
      </c>
      <c r="J3" s="914"/>
      <c r="K3" s="907" t="s">
        <v>279</v>
      </c>
      <c r="L3" s="908"/>
      <c r="M3" s="907" t="s">
        <v>280</v>
      </c>
      <c r="N3" s="908"/>
      <c r="O3" s="912"/>
      <c r="P3" s="971"/>
      <c r="Q3" s="849"/>
      <c r="R3" s="849"/>
    </row>
    <row r="4" spans="1:18" s="34" customFormat="1" ht="39" customHeight="1">
      <c r="A4" s="874"/>
      <c r="B4" s="874"/>
      <c r="C4" s="68" t="s">
        <v>281</v>
      </c>
      <c r="D4" s="68" t="s">
        <v>499</v>
      </c>
      <c r="E4" s="68" t="s">
        <v>281</v>
      </c>
      <c r="F4" s="68" t="s">
        <v>499</v>
      </c>
      <c r="G4" s="68" t="s">
        <v>281</v>
      </c>
      <c r="H4" s="68" t="s">
        <v>499</v>
      </c>
      <c r="I4" s="68" t="s">
        <v>281</v>
      </c>
      <c r="J4" s="68" t="s">
        <v>499</v>
      </c>
      <c r="K4" s="68" t="s">
        <v>281</v>
      </c>
      <c r="L4" s="68" t="s">
        <v>499</v>
      </c>
      <c r="M4" s="68" t="s">
        <v>281</v>
      </c>
      <c r="N4" s="68" t="s">
        <v>499</v>
      </c>
      <c r="O4" s="68" t="s">
        <v>281</v>
      </c>
      <c r="P4" s="86" t="s">
        <v>499</v>
      </c>
      <c r="Q4" s="88" t="s">
        <v>281</v>
      </c>
      <c r="R4" s="88" t="s">
        <v>499</v>
      </c>
    </row>
    <row r="5" spans="1:18" s="41" customFormat="1" ht="15" customHeight="1">
      <c r="A5" s="23" t="s">
        <v>1152</v>
      </c>
      <c r="B5" s="26">
        <v>248</v>
      </c>
      <c r="C5" s="25">
        <v>4454</v>
      </c>
      <c r="D5" s="25">
        <v>493.58423037500006</v>
      </c>
      <c r="E5" s="25">
        <v>0</v>
      </c>
      <c r="F5" s="25">
        <v>0</v>
      </c>
      <c r="G5" s="57">
        <v>516462443</v>
      </c>
      <c r="H5" s="57">
        <v>52641382.366997242</v>
      </c>
      <c r="I5" s="57">
        <v>154054127</v>
      </c>
      <c r="J5" s="87">
        <v>13436451.878303623</v>
      </c>
      <c r="K5" s="25">
        <v>0</v>
      </c>
      <c r="L5" s="25">
        <v>0</v>
      </c>
      <c r="M5" s="25">
        <v>0</v>
      </c>
      <c r="N5" s="25">
        <v>0</v>
      </c>
      <c r="O5" s="57">
        <v>670521024</v>
      </c>
      <c r="P5" s="87">
        <v>66078327.829531245</v>
      </c>
      <c r="Q5" s="50">
        <v>1888</v>
      </c>
      <c r="R5" s="50">
        <v>172.7445424</v>
      </c>
    </row>
    <row r="6" spans="1:18" s="41" customFormat="1" ht="15" customHeight="1">
      <c r="A6" s="23" t="s">
        <v>1153</v>
      </c>
      <c r="B6" s="26">
        <v>19</v>
      </c>
      <c r="C6" s="25">
        <v>32</v>
      </c>
      <c r="D6" s="25">
        <v>2.92604</v>
      </c>
      <c r="E6" s="25">
        <v>0</v>
      </c>
      <c r="F6" s="25">
        <v>0</v>
      </c>
      <c r="G6" s="57">
        <v>19510526</v>
      </c>
      <c r="H6" s="40">
        <v>1892705.3282595</v>
      </c>
      <c r="I6" s="57">
        <v>12145304</v>
      </c>
      <c r="J6" s="827">
        <v>992816.66017575003</v>
      </c>
      <c r="K6" s="25">
        <v>0</v>
      </c>
      <c r="L6" s="25">
        <v>0</v>
      </c>
      <c r="M6" s="25">
        <v>0</v>
      </c>
      <c r="N6" s="25">
        <v>0</v>
      </c>
      <c r="O6" s="87">
        <v>31655862</v>
      </c>
      <c r="P6" s="40">
        <v>2885524.9144752999</v>
      </c>
      <c r="Q6" s="50">
        <v>1057</v>
      </c>
      <c r="R6" s="50">
        <v>94.703289100000006</v>
      </c>
    </row>
    <row r="7" spans="1:18" s="34" customFormat="1" ht="15" customHeight="1">
      <c r="A7" s="23" t="s">
        <v>1162</v>
      </c>
      <c r="B7" s="22">
        <v>19</v>
      </c>
      <c r="C7" s="21">
        <v>32</v>
      </c>
      <c r="D7" s="21">
        <v>2.92604</v>
      </c>
      <c r="E7" s="21">
        <v>0</v>
      </c>
      <c r="F7" s="21">
        <v>0</v>
      </c>
      <c r="G7" s="58">
        <v>19510526</v>
      </c>
      <c r="H7" s="37">
        <v>1892705.3282595</v>
      </c>
      <c r="I7" s="58">
        <v>12145304</v>
      </c>
      <c r="J7" s="45">
        <v>992816.66017575003</v>
      </c>
      <c r="K7" s="21">
        <v>0</v>
      </c>
      <c r="L7" s="21">
        <v>0</v>
      </c>
      <c r="M7" s="21">
        <v>0</v>
      </c>
      <c r="N7" s="21">
        <v>0</v>
      </c>
      <c r="O7" s="828">
        <v>31655862</v>
      </c>
      <c r="P7" s="45">
        <v>2885524.9144752999</v>
      </c>
      <c r="Q7" s="51">
        <v>1057</v>
      </c>
      <c r="R7" s="51">
        <v>94.703289100000006</v>
      </c>
    </row>
    <row r="8" spans="1:18" s="34" customFormat="1" ht="15" customHeight="1">
      <c r="A8" s="59"/>
      <c r="B8" s="61"/>
      <c r="C8" s="60"/>
      <c r="D8" s="375"/>
      <c r="E8" s="60"/>
      <c r="F8" s="60"/>
      <c r="G8" s="374"/>
      <c r="H8" s="373"/>
      <c r="I8" s="373"/>
      <c r="J8" s="373"/>
      <c r="K8" s="60"/>
      <c r="L8" s="60"/>
      <c r="M8" s="60"/>
      <c r="N8" s="60"/>
      <c r="O8" s="374"/>
      <c r="P8" s="373"/>
      <c r="Q8" s="60"/>
      <c r="R8" s="60"/>
    </row>
    <row r="9" spans="1:18" s="34" customFormat="1" ht="14.25" customHeight="1">
      <c r="A9" s="841" t="s">
        <v>282</v>
      </c>
      <c r="B9" s="841"/>
      <c r="C9" s="841"/>
      <c r="D9" s="841"/>
      <c r="E9" s="841"/>
      <c r="F9" s="841"/>
      <c r="G9" s="841"/>
      <c r="H9" s="841"/>
      <c r="I9" s="841"/>
      <c r="J9" s="841"/>
    </row>
    <row r="10" spans="1:18" s="34" customFormat="1" ht="13.5" customHeight="1">
      <c r="A10" s="841" t="s">
        <v>1154</v>
      </c>
      <c r="B10" s="841"/>
      <c r="C10" s="841"/>
      <c r="D10" s="841"/>
      <c r="E10" s="841"/>
      <c r="F10" s="841"/>
      <c r="G10" s="841"/>
      <c r="H10" s="841"/>
      <c r="I10" s="841"/>
      <c r="J10" s="841"/>
    </row>
    <row r="11" spans="1:18" s="34" customFormat="1" ht="13.5" customHeight="1">
      <c r="A11" s="841" t="s">
        <v>197</v>
      </c>
      <c r="B11" s="841"/>
      <c r="C11" s="841"/>
      <c r="D11" s="841"/>
      <c r="E11" s="841"/>
      <c r="F11" s="841"/>
      <c r="G11" s="841"/>
      <c r="H11" s="841"/>
      <c r="I11" s="841"/>
      <c r="J11" s="841"/>
    </row>
    <row r="12" spans="1:18" s="34" customFormat="1" ht="28.35" customHeight="1"/>
  </sheetData>
  <mergeCells count="16">
    <mergeCell ref="A9:J9"/>
    <mergeCell ref="A10:J10"/>
    <mergeCell ref="A11:J11"/>
    <mergeCell ref="I3:J3"/>
    <mergeCell ref="K3:L3"/>
    <mergeCell ref="M3:N3"/>
    <mergeCell ref="A1:R1"/>
    <mergeCell ref="A2:A4"/>
    <mergeCell ref="B2:B4"/>
    <mergeCell ref="C2:D3"/>
    <mergeCell ref="E2:F3"/>
    <mergeCell ref="G2:J2"/>
    <mergeCell ref="K2:N2"/>
    <mergeCell ref="O2:P3"/>
    <mergeCell ref="Q2:R3"/>
    <mergeCell ref="G3:H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topLeftCell="F1" zoomScaleNormal="100" workbookViewId="0">
      <selection activeCell="I24" sqref="I24"/>
    </sheetView>
  </sheetViews>
  <sheetFormatPr defaultColWidth="9.140625" defaultRowHeight="15"/>
  <cols>
    <col min="1" max="1" width="12.140625" style="16" bestFit="1" customWidth="1"/>
    <col min="2" max="2" width="9.140625" style="16" bestFit="1" customWidth="1"/>
    <col min="3" max="14" width="13.5703125" style="16" bestFit="1" customWidth="1"/>
    <col min="15" max="15" width="15.5703125" style="16" customWidth="1"/>
    <col min="16" max="18" width="13.5703125" style="16" bestFit="1" customWidth="1"/>
    <col min="19" max="19" width="5" style="16" bestFit="1" customWidth="1"/>
    <col min="20" max="16384" width="9.140625" style="16"/>
  </cols>
  <sheetData>
    <row r="1" spans="1:18" ht="18" customHeight="1">
      <c r="A1" s="841" t="s">
        <v>283</v>
      </c>
      <c r="B1" s="841"/>
      <c r="C1" s="841"/>
      <c r="D1" s="841"/>
      <c r="E1" s="841"/>
      <c r="F1" s="841"/>
      <c r="G1" s="841"/>
      <c r="H1" s="841"/>
      <c r="I1" s="841"/>
      <c r="J1" s="841"/>
      <c r="K1" s="841"/>
      <c r="L1" s="841"/>
      <c r="M1" s="841"/>
      <c r="N1" s="841"/>
    </row>
    <row r="2" spans="1:18" s="34" customFormat="1" ht="25.5" customHeight="1">
      <c r="A2" s="873" t="s">
        <v>273</v>
      </c>
      <c r="B2" s="873" t="s">
        <v>148</v>
      </c>
      <c r="C2" s="910" t="s">
        <v>274</v>
      </c>
      <c r="D2" s="911"/>
      <c r="E2" s="910" t="s">
        <v>275</v>
      </c>
      <c r="F2" s="911"/>
      <c r="G2" s="907" t="s">
        <v>276</v>
      </c>
      <c r="H2" s="914"/>
      <c r="I2" s="914"/>
      <c r="J2" s="908"/>
      <c r="K2" s="907" t="s">
        <v>277</v>
      </c>
      <c r="L2" s="914"/>
      <c r="M2" s="914"/>
      <c r="N2" s="908"/>
      <c r="O2" s="910" t="s">
        <v>87</v>
      </c>
      <c r="P2" s="911"/>
      <c r="Q2" s="972" t="s">
        <v>278</v>
      </c>
      <c r="R2" s="973"/>
    </row>
    <row r="3" spans="1:18" s="34" customFormat="1" ht="13.5" customHeight="1">
      <c r="A3" s="969"/>
      <c r="B3" s="969"/>
      <c r="C3" s="912"/>
      <c r="D3" s="913"/>
      <c r="E3" s="912"/>
      <c r="F3" s="913"/>
      <c r="G3" s="907" t="s">
        <v>279</v>
      </c>
      <c r="H3" s="908"/>
      <c r="I3" s="907" t="s">
        <v>280</v>
      </c>
      <c r="J3" s="908"/>
      <c r="K3" s="907" t="s">
        <v>279</v>
      </c>
      <c r="L3" s="908"/>
      <c r="M3" s="907" t="s">
        <v>280</v>
      </c>
      <c r="N3" s="908"/>
      <c r="O3" s="912"/>
      <c r="P3" s="913"/>
      <c r="Q3" s="974"/>
      <c r="R3" s="975"/>
    </row>
    <row r="4" spans="1:18" s="34" customFormat="1" ht="27" customHeight="1">
      <c r="A4" s="874"/>
      <c r="B4" s="874"/>
      <c r="C4" s="68" t="s">
        <v>281</v>
      </c>
      <c r="D4" s="68" t="s">
        <v>499</v>
      </c>
      <c r="E4" s="68" t="s">
        <v>281</v>
      </c>
      <c r="F4" s="68" t="s">
        <v>499</v>
      </c>
      <c r="G4" s="68" t="s">
        <v>281</v>
      </c>
      <c r="H4" s="68" t="s">
        <v>499</v>
      </c>
      <c r="I4" s="68" t="s">
        <v>281</v>
      </c>
      <c r="J4" s="68" t="s">
        <v>499</v>
      </c>
      <c r="K4" s="68" t="s">
        <v>281</v>
      </c>
      <c r="L4" s="68" t="s">
        <v>499</v>
      </c>
      <c r="M4" s="68" t="s">
        <v>281</v>
      </c>
      <c r="N4" s="68" t="s">
        <v>499</v>
      </c>
      <c r="O4" s="68" t="s">
        <v>281</v>
      </c>
      <c r="P4" s="68" t="s">
        <v>499</v>
      </c>
      <c r="Q4" s="68" t="s">
        <v>281</v>
      </c>
      <c r="R4" s="68" t="s">
        <v>499</v>
      </c>
    </row>
    <row r="5" spans="1:18" s="41" customFormat="1" ht="15" customHeight="1">
      <c r="A5" s="23" t="s">
        <v>1152</v>
      </c>
      <c r="B5" s="26">
        <v>248</v>
      </c>
      <c r="C5" s="57">
        <v>93662937</v>
      </c>
      <c r="D5" s="40">
        <v>8429378.3696711399</v>
      </c>
      <c r="E5" s="57">
        <v>265608826</v>
      </c>
      <c r="F5" s="57">
        <v>21038937.515207201</v>
      </c>
      <c r="G5" s="89">
        <v>9136661286</v>
      </c>
      <c r="H5" s="57">
        <v>846479110.29054999</v>
      </c>
      <c r="I5" s="89">
        <v>8486599364</v>
      </c>
      <c r="J5" s="57">
        <v>763018087.00676501</v>
      </c>
      <c r="K5" s="57">
        <v>481501426</v>
      </c>
      <c r="L5" s="57">
        <v>40928811.9166933</v>
      </c>
      <c r="M5" s="57">
        <v>196010301</v>
      </c>
      <c r="N5" s="40">
        <v>15338809.3623145</v>
      </c>
      <c r="O5" s="89">
        <v>18660044140</v>
      </c>
      <c r="P5" s="89">
        <v>1695233134.4612</v>
      </c>
      <c r="Q5" s="40">
        <v>7359094</v>
      </c>
      <c r="R5" s="40">
        <v>588566.9</v>
      </c>
    </row>
    <row r="6" spans="1:18" s="41" customFormat="1" ht="15" customHeight="1">
      <c r="A6" s="23" t="s">
        <v>1153</v>
      </c>
      <c r="B6" s="26">
        <v>19</v>
      </c>
      <c r="C6" s="40">
        <v>9169641</v>
      </c>
      <c r="D6" s="40">
        <v>822528.52509999997</v>
      </c>
      <c r="E6" s="57">
        <v>23328033</v>
      </c>
      <c r="F6" s="40">
        <v>1693263.334</v>
      </c>
      <c r="G6" s="89">
        <v>1110216543</v>
      </c>
      <c r="H6" s="57">
        <v>101876736.40000001</v>
      </c>
      <c r="I6" s="57">
        <v>997869583</v>
      </c>
      <c r="J6" s="57">
        <v>89121342.209999993</v>
      </c>
      <c r="K6" s="57">
        <v>45132556</v>
      </c>
      <c r="L6" s="40">
        <v>3585293.6030000001</v>
      </c>
      <c r="M6" s="57">
        <v>18520358</v>
      </c>
      <c r="N6" s="40">
        <v>1362290.6740000001</v>
      </c>
      <c r="O6" s="89">
        <v>2204236714</v>
      </c>
      <c r="P6" s="57">
        <v>198461454.69999999</v>
      </c>
      <c r="Q6" s="57">
        <v>10168586</v>
      </c>
      <c r="R6" s="40">
        <v>800362.91</v>
      </c>
    </row>
    <row r="7" spans="1:18" s="34" customFormat="1" ht="15" customHeight="1">
      <c r="A7" s="19" t="s">
        <v>1162</v>
      </c>
      <c r="B7" s="22">
        <v>19</v>
      </c>
      <c r="C7" s="37">
        <v>9169641</v>
      </c>
      <c r="D7" s="37">
        <v>822528.52509999997</v>
      </c>
      <c r="E7" s="58">
        <v>23328033</v>
      </c>
      <c r="F7" s="37">
        <v>1693263.334</v>
      </c>
      <c r="G7" s="829">
        <v>1110216543</v>
      </c>
      <c r="H7" s="58">
        <v>101876736.40000001</v>
      </c>
      <c r="I7" s="58">
        <v>997869583</v>
      </c>
      <c r="J7" s="58">
        <v>89121342.209999993</v>
      </c>
      <c r="K7" s="58">
        <v>45132556</v>
      </c>
      <c r="L7" s="37">
        <v>3585293.6030000001</v>
      </c>
      <c r="M7" s="58">
        <v>18520358</v>
      </c>
      <c r="N7" s="37">
        <v>1362290.6740000001</v>
      </c>
      <c r="O7" s="829">
        <v>2204236714</v>
      </c>
      <c r="P7" s="58">
        <v>198461454.69999999</v>
      </c>
      <c r="Q7" s="58">
        <v>10168586</v>
      </c>
      <c r="R7" s="37">
        <v>800362.91</v>
      </c>
    </row>
    <row r="8" spans="1:18" s="34" customFormat="1" ht="14.25" customHeight="1">
      <c r="A8" s="841" t="s">
        <v>282</v>
      </c>
      <c r="B8" s="841"/>
      <c r="C8" s="841"/>
      <c r="D8" s="841"/>
      <c r="E8" s="841"/>
      <c r="F8" s="841"/>
      <c r="G8" s="841"/>
      <c r="H8" s="841"/>
      <c r="I8" s="841"/>
      <c r="J8" s="841"/>
      <c r="K8" s="841"/>
      <c r="L8" s="841"/>
      <c r="M8" s="841"/>
      <c r="N8" s="841"/>
      <c r="O8" s="841"/>
      <c r="P8" s="841"/>
      <c r="Q8" s="841"/>
      <c r="R8" s="841"/>
    </row>
    <row r="9" spans="1:18" s="34" customFormat="1" ht="13.5" customHeight="1">
      <c r="A9" s="841" t="s">
        <v>1154</v>
      </c>
      <c r="B9" s="841"/>
      <c r="C9" s="841"/>
      <c r="D9" s="841"/>
      <c r="E9" s="841"/>
      <c r="F9" s="841"/>
      <c r="G9" s="841"/>
      <c r="H9" s="841"/>
      <c r="I9" s="841"/>
      <c r="J9" s="841"/>
      <c r="K9" s="841"/>
      <c r="L9" s="841"/>
      <c r="M9" s="841"/>
      <c r="N9" s="841"/>
      <c r="O9" s="841"/>
      <c r="P9" s="841"/>
      <c r="Q9" s="841"/>
      <c r="R9" s="841"/>
    </row>
    <row r="10" spans="1:18" s="34" customFormat="1" ht="13.5" customHeight="1">
      <c r="A10" s="841" t="s">
        <v>199</v>
      </c>
      <c r="B10" s="841"/>
      <c r="C10" s="841"/>
      <c r="D10" s="841"/>
      <c r="E10" s="841"/>
      <c r="F10" s="841"/>
      <c r="G10" s="841"/>
      <c r="H10" s="841"/>
      <c r="I10" s="841"/>
      <c r="J10" s="841"/>
      <c r="K10" s="841"/>
      <c r="L10" s="841"/>
      <c r="M10" s="841"/>
      <c r="N10" s="841"/>
      <c r="O10" s="841"/>
      <c r="P10" s="841"/>
      <c r="Q10" s="841"/>
      <c r="R10" s="841"/>
    </row>
    <row r="11" spans="1:18" s="34" customFormat="1" ht="28.35" customHeight="1"/>
    <row r="18" spans="10:11">
      <c r="J18" s="538"/>
      <c r="K18" s="538"/>
    </row>
    <row r="19" spans="10:11">
      <c r="J19" s="538"/>
      <c r="K19" s="538"/>
    </row>
    <row r="20" spans="10:11">
      <c r="J20" s="538"/>
      <c r="K20" s="538"/>
    </row>
    <row r="21" spans="10:11">
      <c r="J21" s="82"/>
      <c r="K21" s="82"/>
    </row>
  </sheetData>
  <mergeCells count="16">
    <mergeCell ref="A8:R8"/>
    <mergeCell ref="A9:R9"/>
    <mergeCell ref="A10:R10"/>
    <mergeCell ref="O2:P3"/>
    <mergeCell ref="Q2:R3"/>
    <mergeCell ref="G3:H3"/>
    <mergeCell ref="I3:J3"/>
    <mergeCell ref="K3:L3"/>
    <mergeCell ref="M3:N3"/>
    <mergeCell ref="A1:N1"/>
    <mergeCell ref="A2:A4"/>
    <mergeCell ref="B2:B4"/>
    <mergeCell ref="C2:D3"/>
    <mergeCell ref="E2:F3"/>
    <mergeCell ref="G2:J2"/>
    <mergeCell ref="K2:N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zoomScaleNormal="100" workbookViewId="0">
      <selection activeCell="I23" sqref="I23"/>
    </sheetView>
  </sheetViews>
  <sheetFormatPr defaultColWidth="9.140625" defaultRowHeight="15"/>
  <cols>
    <col min="1" max="1" width="13.42578125" style="16" bestFit="1" customWidth="1"/>
    <col min="2" max="3" width="10.5703125" style="16" bestFit="1" customWidth="1"/>
    <col min="4" max="4" width="10.5703125" style="16" customWidth="1"/>
    <col min="5" max="7" width="10.5703125" style="16" bestFit="1" customWidth="1"/>
    <col min="8" max="8" width="11.42578125" style="16" bestFit="1" customWidth="1"/>
    <col min="9" max="13" width="10.5703125" style="16" bestFit="1" customWidth="1"/>
    <col min="14" max="14" width="10.85546875" style="16" bestFit="1" customWidth="1"/>
    <col min="15" max="15" width="4.5703125" style="16" bestFit="1" customWidth="1"/>
    <col min="16" max="16384" width="9.140625" style="16"/>
  </cols>
  <sheetData>
    <row r="1" spans="1:15" ht="17.25" customHeight="1">
      <c r="A1" s="909" t="s">
        <v>501</v>
      </c>
      <c r="B1" s="909"/>
      <c r="C1" s="909"/>
      <c r="D1" s="909"/>
      <c r="E1" s="909"/>
      <c r="F1" s="909"/>
      <c r="G1" s="909"/>
      <c r="H1" s="909"/>
      <c r="I1" s="909"/>
      <c r="J1" s="909"/>
      <c r="K1" s="909"/>
      <c r="L1" s="909"/>
      <c r="M1" s="909"/>
      <c r="N1" s="909"/>
    </row>
    <row r="2" spans="1:15" s="34" customFormat="1" ht="17.25" customHeight="1">
      <c r="A2" s="873" t="s">
        <v>273</v>
      </c>
      <c r="B2" s="907" t="s">
        <v>125</v>
      </c>
      <c r="C2" s="914"/>
      <c r="D2" s="914"/>
      <c r="E2" s="914"/>
      <c r="F2" s="914"/>
      <c r="G2" s="914"/>
      <c r="H2" s="908"/>
      <c r="I2" s="907" t="s">
        <v>126</v>
      </c>
      <c r="J2" s="914"/>
      <c r="K2" s="914"/>
      <c r="L2" s="914"/>
      <c r="M2" s="914"/>
      <c r="N2" s="908"/>
    </row>
    <row r="3" spans="1:15" s="34" customFormat="1" ht="27" customHeight="1">
      <c r="A3" s="969"/>
      <c r="B3" s="871" t="s">
        <v>284</v>
      </c>
      <c r="C3" s="978"/>
      <c r="D3" s="979"/>
      <c r="E3" s="871" t="s">
        <v>285</v>
      </c>
      <c r="F3" s="872"/>
      <c r="G3" s="863" t="s">
        <v>87</v>
      </c>
      <c r="H3" s="976" t="s">
        <v>286</v>
      </c>
      <c r="I3" s="871" t="s">
        <v>284</v>
      </c>
      <c r="J3" s="872"/>
      <c r="K3" s="871" t="s">
        <v>285</v>
      </c>
      <c r="L3" s="872"/>
      <c r="M3" s="863" t="s">
        <v>87</v>
      </c>
      <c r="N3" s="976" t="s">
        <v>286</v>
      </c>
    </row>
    <row r="4" spans="1:15" s="34" customFormat="1" ht="40.5" customHeight="1">
      <c r="A4" s="874"/>
      <c r="B4" s="68" t="s">
        <v>287</v>
      </c>
      <c r="C4" s="68" t="s">
        <v>288</v>
      </c>
      <c r="D4" s="68" t="s">
        <v>777</v>
      </c>
      <c r="E4" s="68" t="s">
        <v>289</v>
      </c>
      <c r="F4" s="68" t="s">
        <v>290</v>
      </c>
      <c r="G4" s="865"/>
      <c r="H4" s="977"/>
      <c r="I4" s="68" t="s">
        <v>287</v>
      </c>
      <c r="J4" s="68" t="s">
        <v>288</v>
      </c>
      <c r="K4" s="68" t="s">
        <v>289</v>
      </c>
      <c r="L4" s="68" t="s">
        <v>290</v>
      </c>
      <c r="M4" s="865"/>
      <c r="N4" s="977"/>
    </row>
    <row r="5" spans="1:15" s="41" customFormat="1" ht="18" customHeight="1">
      <c r="A5" s="23" t="s">
        <v>1152</v>
      </c>
      <c r="B5" s="25">
        <v>38867.11</v>
      </c>
      <c r="C5" s="25">
        <v>935.80000000000007</v>
      </c>
      <c r="D5" s="25">
        <v>1750.0300000000002</v>
      </c>
      <c r="E5" s="25">
        <v>343590.02</v>
      </c>
      <c r="F5" s="25">
        <v>822.4</v>
      </c>
      <c r="G5" s="25">
        <v>385965.36</v>
      </c>
      <c r="H5" s="25">
        <v>61.11</v>
      </c>
      <c r="I5" s="40">
        <v>242873.12367475999</v>
      </c>
      <c r="J5" s="25">
        <v>3968.154223345</v>
      </c>
      <c r="K5" s="25">
        <v>53890.806845500003</v>
      </c>
      <c r="L5" s="25">
        <v>8840.9483830999998</v>
      </c>
      <c r="M5" s="40">
        <v>309573.03313470498</v>
      </c>
      <c r="N5" s="25">
        <v>2826.87</v>
      </c>
    </row>
    <row r="6" spans="1:15" s="41" customFormat="1" ht="18" customHeight="1">
      <c r="A6" s="23" t="s">
        <v>1153</v>
      </c>
      <c r="B6" s="25">
        <v>5226.5200000000004</v>
      </c>
      <c r="C6" s="25">
        <v>74.3</v>
      </c>
      <c r="D6" s="25">
        <v>444.33</v>
      </c>
      <c r="E6" s="25">
        <v>55722.15</v>
      </c>
      <c r="F6" s="25">
        <v>493.40999999999997</v>
      </c>
      <c r="G6" s="25">
        <v>61516.380000000005</v>
      </c>
      <c r="H6" s="25">
        <v>78</v>
      </c>
      <c r="I6" s="25">
        <v>24181.920586820001</v>
      </c>
      <c r="J6" s="25">
        <v>190.89728242000001</v>
      </c>
      <c r="K6" s="25">
        <v>6749.8462899300002</v>
      </c>
      <c r="L6" s="25">
        <v>841.69989684999996</v>
      </c>
      <c r="M6" s="40">
        <v>31964.364056009999</v>
      </c>
      <c r="N6" s="25">
        <v>2840.01</v>
      </c>
    </row>
    <row r="7" spans="1:15" s="34" customFormat="1" ht="18" customHeight="1">
      <c r="A7" s="19" t="s">
        <v>1162</v>
      </c>
      <c r="B7" s="21">
        <v>5226.5200000000004</v>
      </c>
      <c r="C7" s="21">
        <v>74.3</v>
      </c>
      <c r="D7" s="21">
        <v>444.33</v>
      </c>
      <c r="E7" s="21">
        <v>55722.15</v>
      </c>
      <c r="F7" s="21">
        <v>493.40999999999997</v>
      </c>
      <c r="G7" s="21">
        <v>61516.380000000005</v>
      </c>
      <c r="H7" s="21">
        <v>78</v>
      </c>
      <c r="I7" s="21">
        <v>24181.920586820001</v>
      </c>
      <c r="J7" s="21">
        <v>190.89728242000001</v>
      </c>
      <c r="K7" s="21">
        <v>6749.8462899300002</v>
      </c>
      <c r="L7" s="21">
        <v>841.69989684999996</v>
      </c>
      <c r="M7" s="21">
        <v>31964.364056009999</v>
      </c>
      <c r="N7" s="21">
        <v>2840.01</v>
      </c>
    </row>
    <row r="8" spans="1:15" s="34" customFormat="1" ht="14.25" customHeight="1">
      <c r="A8" s="841" t="s">
        <v>1154</v>
      </c>
      <c r="B8" s="841"/>
      <c r="C8" s="841"/>
      <c r="D8" s="841"/>
      <c r="E8" s="841"/>
    </row>
    <row r="9" spans="1:15" s="34" customFormat="1" ht="12.75" customHeight="1">
      <c r="A9" s="841" t="s">
        <v>124</v>
      </c>
      <c r="B9" s="841"/>
      <c r="C9" s="841"/>
      <c r="D9" s="841"/>
      <c r="E9" s="841"/>
    </row>
    <row r="10" spans="1:15" s="34" customFormat="1" ht="26.1" customHeight="1"/>
    <row r="11" spans="1:15">
      <c r="B11" s="55"/>
      <c r="C11" s="55"/>
      <c r="D11" s="55"/>
      <c r="E11" s="55"/>
      <c r="F11" s="55"/>
      <c r="G11" s="55"/>
      <c r="H11" s="55"/>
      <c r="I11" s="55"/>
      <c r="J11" s="55"/>
      <c r="K11" s="55"/>
      <c r="L11" s="55"/>
      <c r="M11" s="55"/>
      <c r="N11" s="55"/>
    </row>
    <row r="12" spans="1:15">
      <c r="B12" s="55"/>
      <c r="C12" s="55"/>
      <c r="D12" s="55"/>
      <c r="E12" s="55"/>
      <c r="F12" s="55"/>
      <c r="G12" s="55"/>
      <c r="H12" s="55"/>
      <c r="I12" s="55"/>
      <c r="J12" s="55"/>
      <c r="K12" s="55"/>
      <c r="L12" s="55"/>
      <c r="M12" s="55"/>
      <c r="N12" s="55"/>
      <c r="O12" s="55"/>
    </row>
  </sheetData>
  <mergeCells count="14">
    <mergeCell ref="M3:M4"/>
    <mergeCell ref="N3:N4"/>
    <mergeCell ref="A8:E8"/>
    <mergeCell ref="A9:E9"/>
    <mergeCell ref="A1:N1"/>
    <mergeCell ref="A2:A4"/>
    <mergeCell ref="B2:H2"/>
    <mergeCell ref="I2:N2"/>
    <mergeCell ref="E3:F3"/>
    <mergeCell ref="B3:D3"/>
    <mergeCell ref="G3:G4"/>
    <mergeCell ref="H3:H4"/>
    <mergeCell ref="I3:J3"/>
    <mergeCell ref="K3:L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zoomScaleNormal="100" workbookViewId="0">
      <selection activeCell="F24" sqref="F24"/>
    </sheetView>
  </sheetViews>
  <sheetFormatPr defaultColWidth="9.140625" defaultRowHeight="15"/>
  <cols>
    <col min="1" max="11" width="14.5703125" style="16" bestFit="1" customWidth="1"/>
    <col min="12" max="12" width="4.5703125" style="16" bestFit="1" customWidth="1"/>
    <col min="13" max="16384" width="9.140625" style="16"/>
  </cols>
  <sheetData>
    <row r="1" spans="1:11" ht="15" customHeight="1">
      <c r="A1" s="909" t="s">
        <v>21</v>
      </c>
      <c r="B1" s="909"/>
      <c r="C1" s="909"/>
      <c r="D1" s="909"/>
      <c r="E1" s="909"/>
      <c r="F1" s="909"/>
      <c r="G1" s="909"/>
      <c r="H1" s="909"/>
      <c r="I1" s="909"/>
      <c r="J1" s="909"/>
      <c r="K1" s="909"/>
    </row>
    <row r="2" spans="1:11" s="34" customFormat="1" ht="12.75" customHeight="1">
      <c r="A2" s="863" t="s">
        <v>123</v>
      </c>
      <c r="B2" s="907" t="s">
        <v>193</v>
      </c>
      <c r="C2" s="914"/>
      <c r="D2" s="914"/>
      <c r="E2" s="914"/>
      <c r="F2" s="908"/>
      <c r="G2" s="907" t="s">
        <v>291</v>
      </c>
      <c r="H2" s="914"/>
      <c r="I2" s="914"/>
      <c r="J2" s="914"/>
      <c r="K2" s="908"/>
    </row>
    <row r="3" spans="1:11" s="34" customFormat="1" ht="15" customHeight="1">
      <c r="A3" s="865"/>
      <c r="B3" s="17" t="s">
        <v>292</v>
      </c>
      <c r="C3" s="17" t="s">
        <v>195</v>
      </c>
      <c r="D3" s="17" t="s">
        <v>60</v>
      </c>
      <c r="E3" s="17" t="s">
        <v>196</v>
      </c>
      <c r="F3" s="17" t="s">
        <v>192</v>
      </c>
      <c r="G3" s="17" t="s">
        <v>292</v>
      </c>
      <c r="H3" s="17" t="s">
        <v>195</v>
      </c>
      <c r="I3" s="17" t="s">
        <v>60</v>
      </c>
      <c r="J3" s="17" t="s">
        <v>196</v>
      </c>
      <c r="K3" s="17" t="s">
        <v>192</v>
      </c>
    </row>
    <row r="4" spans="1:11" s="34" customFormat="1" ht="18" customHeight="1">
      <c r="A4" s="23" t="s">
        <v>1152</v>
      </c>
      <c r="B4" s="252">
        <v>83.52593108932335</v>
      </c>
      <c r="C4" s="252">
        <v>1.0296892375292826E-3</v>
      </c>
      <c r="D4" s="252">
        <v>0</v>
      </c>
      <c r="E4" s="252">
        <v>0</v>
      </c>
      <c r="F4" s="252">
        <v>16.473039221439134</v>
      </c>
      <c r="G4" s="252">
        <v>9.498639408011627</v>
      </c>
      <c r="H4" s="252">
        <v>1.4947445784134403</v>
      </c>
      <c r="I4" s="252">
        <v>0</v>
      </c>
      <c r="J4" s="252">
        <v>0</v>
      </c>
      <c r="K4" s="252">
        <v>89.006616013574927</v>
      </c>
    </row>
    <row r="5" spans="1:11" s="34" customFormat="1" ht="18" customHeight="1">
      <c r="A5" s="23" t="s">
        <v>1153</v>
      </c>
      <c r="B5" s="252">
        <v>67.306914985000006</v>
      </c>
      <c r="C5" s="252">
        <v>3.2059999999999999E-6</v>
      </c>
      <c r="D5" s="252">
        <v>0</v>
      </c>
      <c r="E5" s="252">
        <v>0</v>
      </c>
      <c r="F5" s="252">
        <v>32.693081808999999</v>
      </c>
      <c r="G5" s="252">
        <v>12.68406442</v>
      </c>
      <c r="H5" s="252">
        <v>2.2825047860000001</v>
      </c>
      <c r="I5" s="252">
        <v>0</v>
      </c>
      <c r="J5" s="252">
        <v>0</v>
      </c>
      <c r="K5" s="252">
        <v>85.033430795000001</v>
      </c>
    </row>
    <row r="6" spans="1:11" s="34" customFormat="1" ht="18" customHeight="1">
      <c r="A6" s="19" t="s">
        <v>1162</v>
      </c>
      <c r="B6" s="90">
        <v>67.306914985000006</v>
      </c>
      <c r="C6" s="90">
        <v>3.2059999999999999E-6</v>
      </c>
      <c r="D6" s="90">
        <v>0</v>
      </c>
      <c r="E6" s="90">
        <v>0</v>
      </c>
      <c r="F6" s="90">
        <v>32.693081808999999</v>
      </c>
      <c r="G6" s="90">
        <v>12.68406442</v>
      </c>
      <c r="H6" s="90">
        <v>2.2825047860000001</v>
      </c>
      <c r="I6" s="90">
        <v>0</v>
      </c>
      <c r="J6" s="90">
        <v>0</v>
      </c>
      <c r="K6" s="90">
        <v>85.033430795000001</v>
      </c>
    </row>
    <row r="7" spans="1:11" s="34" customFormat="1" ht="15" customHeight="1">
      <c r="A7" s="841" t="s">
        <v>1154</v>
      </c>
      <c r="B7" s="841"/>
      <c r="C7" s="841"/>
      <c r="D7" s="841"/>
      <c r="E7" s="841"/>
      <c r="F7" s="841"/>
      <c r="G7" s="841"/>
      <c r="H7" s="841"/>
      <c r="I7" s="841"/>
      <c r="J7" s="841"/>
      <c r="K7" s="841"/>
    </row>
    <row r="8" spans="1:11" s="34" customFormat="1" ht="13.5" customHeight="1">
      <c r="A8" s="841" t="s">
        <v>197</v>
      </c>
      <c r="B8" s="841"/>
      <c r="C8" s="841"/>
      <c r="D8" s="841"/>
      <c r="E8" s="841"/>
      <c r="F8" s="841"/>
      <c r="G8" s="841"/>
      <c r="H8" s="841"/>
      <c r="I8" s="841"/>
      <c r="J8" s="841"/>
      <c r="K8" s="841"/>
    </row>
    <row r="9" spans="1:11" s="34" customFormat="1" ht="27.6" customHeight="1"/>
  </sheetData>
  <mergeCells count="6">
    <mergeCell ref="A8:K8"/>
    <mergeCell ref="A1:K1"/>
    <mergeCell ref="A2:A3"/>
    <mergeCell ref="B2:F2"/>
    <mergeCell ref="G2:K2"/>
    <mergeCell ref="A7:K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zoomScaleNormal="100" workbookViewId="0">
      <selection activeCell="E15" sqref="E15"/>
    </sheetView>
  </sheetViews>
  <sheetFormatPr defaultColWidth="9.140625" defaultRowHeight="15"/>
  <cols>
    <col min="1" max="11" width="14.5703125" style="16" bestFit="1" customWidth="1"/>
    <col min="12" max="12" width="5" style="16" bestFit="1" customWidth="1"/>
    <col min="13" max="16384" width="9.140625" style="16"/>
  </cols>
  <sheetData>
    <row r="1" spans="1:11" ht="18" customHeight="1">
      <c r="A1" s="909" t="s">
        <v>22</v>
      </c>
      <c r="B1" s="909"/>
      <c r="C1" s="909"/>
      <c r="D1" s="909"/>
      <c r="E1" s="909"/>
      <c r="F1" s="909"/>
      <c r="G1" s="909"/>
      <c r="H1" s="909"/>
      <c r="I1" s="909"/>
      <c r="J1" s="909"/>
      <c r="K1" s="909"/>
    </row>
    <row r="2" spans="1:11" s="34" customFormat="1" ht="18" customHeight="1">
      <c r="A2" s="863" t="s">
        <v>123</v>
      </c>
      <c r="B2" s="869" t="s">
        <v>193</v>
      </c>
      <c r="C2" s="925"/>
      <c r="D2" s="925"/>
      <c r="E2" s="925"/>
      <c r="F2" s="870"/>
      <c r="G2" s="869" t="s">
        <v>291</v>
      </c>
      <c r="H2" s="925"/>
      <c r="I2" s="925"/>
      <c r="J2" s="925"/>
      <c r="K2" s="870"/>
    </row>
    <row r="3" spans="1:11" s="34" customFormat="1" ht="15" customHeight="1">
      <c r="A3" s="865"/>
      <c r="B3" s="53" t="s">
        <v>292</v>
      </c>
      <c r="C3" s="53" t="s">
        <v>195</v>
      </c>
      <c r="D3" s="53" t="s">
        <v>60</v>
      </c>
      <c r="E3" s="53" t="s">
        <v>196</v>
      </c>
      <c r="F3" s="53" t="s">
        <v>192</v>
      </c>
      <c r="G3" s="53" t="s">
        <v>292</v>
      </c>
      <c r="H3" s="53" t="s">
        <v>195</v>
      </c>
      <c r="I3" s="53" t="s">
        <v>60</v>
      </c>
      <c r="J3" s="53" t="s">
        <v>196</v>
      </c>
      <c r="K3" s="53" t="s">
        <v>192</v>
      </c>
    </row>
    <row r="4" spans="1:11" s="34" customFormat="1" ht="18" customHeight="1">
      <c r="A4" s="23" t="s">
        <v>1152</v>
      </c>
      <c r="B4" s="66">
        <v>48.83</v>
      </c>
      <c r="C4" s="66">
        <v>8.67</v>
      </c>
      <c r="D4" s="66">
        <v>0.1</v>
      </c>
      <c r="E4" s="66">
        <v>0</v>
      </c>
      <c r="F4" s="66">
        <v>42.4</v>
      </c>
      <c r="G4" s="66">
        <v>17.79</v>
      </c>
      <c r="H4" s="66">
        <v>18.28</v>
      </c>
      <c r="I4" s="66">
        <v>9.68</v>
      </c>
      <c r="J4" s="66">
        <v>0</v>
      </c>
      <c r="K4" s="66">
        <v>54.25</v>
      </c>
    </row>
    <row r="5" spans="1:11" s="34" customFormat="1" ht="18" customHeight="1">
      <c r="A5" s="23" t="s">
        <v>1153</v>
      </c>
      <c r="B5" s="66">
        <v>51.27</v>
      </c>
      <c r="C5" s="66">
        <v>7.64</v>
      </c>
      <c r="D5" s="66">
        <v>0.08</v>
      </c>
      <c r="E5" s="66">
        <v>0</v>
      </c>
      <c r="F5" s="66">
        <v>41.01</v>
      </c>
      <c r="G5" s="66">
        <v>19.34</v>
      </c>
      <c r="H5" s="66">
        <v>17.739999999999998</v>
      </c>
      <c r="I5" s="66">
        <v>9.17</v>
      </c>
      <c r="J5" s="66">
        <v>0</v>
      </c>
      <c r="K5" s="66">
        <v>53.75</v>
      </c>
    </row>
    <row r="6" spans="1:11" s="34" customFormat="1" ht="18" customHeight="1">
      <c r="A6" s="19" t="s">
        <v>1162</v>
      </c>
      <c r="B6" s="62">
        <v>51.27</v>
      </c>
      <c r="C6" s="62">
        <v>7.64</v>
      </c>
      <c r="D6" s="62">
        <v>0.08</v>
      </c>
      <c r="E6" s="62">
        <v>0</v>
      </c>
      <c r="F6" s="62">
        <v>41.01</v>
      </c>
      <c r="G6" s="62">
        <v>19.34</v>
      </c>
      <c r="H6" s="62">
        <v>17.739999999999998</v>
      </c>
      <c r="I6" s="62">
        <v>9.17</v>
      </c>
      <c r="J6" s="62">
        <v>0</v>
      </c>
      <c r="K6" s="62">
        <v>53.75</v>
      </c>
    </row>
    <row r="7" spans="1:11" s="34" customFormat="1" ht="14.25" customHeight="1">
      <c r="A7" s="933" t="s">
        <v>1154</v>
      </c>
      <c r="B7" s="933"/>
      <c r="C7" s="933"/>
      <c r="D7" s="933"/>
      <c r="E7" s="933"/>
      <c r="F7" s="933"/>
      <c r="G7" s="933"/>
      <c r="H7" s="933"/>
      <c r="I7" s="933"/>
      <c r="J7" s="933"/>
      <c r="K7" s="933"/>
    </row>
    <row r="8" spans="1:11" s="34" customFormat="1" ht="13.5" customHeight="1">
      <c r="A8" s="933" t="s">
        <v>199</v>
      </c>
      <c r="B8" s="933"/>
      <c r="C8" s="933"/>
      <c r="D8" s="933"/>
      <c r="E8" s="933"/>
      <c r="F8" s="933"/>
      <c r="G8" s="933"/>
      <c r="H8" s="933"/>
      <c r="I8" s="933"/>
      <c r="J8" s="933"/>
      <c r="K8" s="933"/>
    </row>
    <row r="9" spans="1:11" s="34" customFormat="1" ht="26.85" customHeight="1"/>
  </sheetData>
  <mergeCells count="6">
    <mergeCell ref="A8:K8"/>
    <mergeCell ref="A1:K1"/>
    <mergeCell ref="A2:A3"/>
    <mergeCell ref="B2:F2"/>
    <mergeCell ref="G2:K2"/>
    <mergeCell ref="A7:K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zoomScaleNormal="100" workbookViewId="0">
      <selection activeCell="D15" sqref="D15"/>
    </sheetView>
  </sheetViews>
  <sheetFormatPr defaultColWidth="9.140625" defaultRowHeight="15"/>
  <cols>
    <col min="1" max="1" width="8.140625" style="480" bestFit="1" customWidth="1"/>
    <col min="2" max="2" width="29.5703125" style="480" customWidth="1"/>
    <col min="3" max="3" width="24.140625" style="480" customWidth="1"/>
    <col min="4" max="4" width="15.140625" style="480" customWidth="1"/>
    <col min="5" max="5" width="11.140625" style="480" bestFit="1" customWidth="1"/>
    <col min="6" max="6" width="11.5703125" style="480" bestFit="1" customWidth="1"/>
    <col min="7" max="7" width="12.42578125" style="480" bestFit="1" customWidth="1"/>
    <col min="8" max="8" width="12.5703125" style="480" bestFit="1" customWidth="1"/>
    <col min="9" max="9" width="9.42578125" style="480" bestFit="1" customWidth="1"/>
    <col min="10" max="10" width="8.5703125" style="480" bestFit="1" customWidth="1"/>
    <col min="11" max="11" width="7.42578125" style="480" bestFit="1" customWidth="1"/>
    <col min="12" max="12" width="4.5703125" style="480" bestFit="1" customWidth="1"/>
    <col min="13" max="16384" width="9.140625" style="480"/>
  </cols>
  <sheetData>
    <row r="1" spans="1:11" ht="15.75" customHeight="1">
      <c r="A1" s="855" t="s">
        <v>1114</v>
      </c>
      <c r="B1" s="855"/>
      <c r="C1" s="855"/>
      <c r="D1" s="855"/>
      <c r="E1" s="855"/>
      <c r="F1" s="855"/>
      <c r="G1" s="855"/>
      <c r="H1" s="855"/>
      <c r="I1" s="855"/>
      <c r="J1" s="855"/>
      <c r="K1" s="855"/>
    </row>
    <row r="2" spans="1:11" s="481" customFormat="1" ht="43.5" customHeight="1">
      <c r="A2" s="856" t="s">
        <v>77</v>
      </c>
      <c r="B2" s="856" t="s">
        <v>78</v>
      </c>
      <c r="C2" s="856" t="s">
        <v>1118</v>
      </c>
      <c r="D2" s="566"/>
      <c r="E2" s="856" t="s">
        <v>79</v>
      </c>
      <c r="F2" s="856" t="s">
        <v>80</v>
      </c>
      <c r="G2" s="858" t="s">
        <v>81</v>
      </c>
      <c r="H2" s="859"/>
      <c r="I2" s="860" t="s">
        <v>732</v>
      </c>
      <c r="J2" s="856" t="s">
        <v>733</v>
      </c>
    </row>
    <row r="3" spans="1:11" s="481" customFormat="1" ht="55.5" customHeight="1">
      <c r="A3" s="857"/>
      <c r="B3" s="857"/>
      <c r="C3" s="857"/>
      <c r="D3" s="567" t="s">
        <v>731</v>
      </c>
      <c r="E3" s="857"/>
      <c r="F3" s="857"/>
      <c r="G3" s="568" t="s">
        <v>82</v>
      </c>
      <c r="H3" s="568" t="s">
        <v>83</v>
      </c>
      <c r="I3" s="861"/>
      <c r="J3" s="857"/>
    </row>
    <row r="4" spans="1:11" ht="60">
      <c r="A4" s="810">
        <v>1</v>
      </c>
      <c r="B4" s="811" t="s">
        <v>1231</v>
      </c>
      <c r="C4" s="811" t="s">
        <v>1232</v>
      </c>
      <c r="D4" s="812">
        <v>44596</v>
      </c>
      <c r="E4" s="812">
        <v>44655</v>
      </c>
      <c r="F4" s="812">
        <v>44670</v>
      </c>
      <c r="G4" s="813">
        <v>1193202</v>
      </c>
      <c r="H4" s="811">
        <v>26</v>
      </c>
      <c r="I4" s="811">
        <v>3.6</v>
      </c>
      <c r="J4" s="811">
        <v>0.42</v>
      </c>
    </row>
    <row r="5" spans="1:11" ht="30">
      <c r="A5" s="810">
        <v>2</v>
      </c>
      <c r="B5" s="811" t="s">
        <v>1233</v>
      </c>
      <c r="C5" s="811" t="s">
        <v>1234</v>
      </c>
      <c r="D5" s="812">
        <v>44615</v>
      </c>
      <c r="E5" s="812">
        <v>44656</v>
      </c>
      <c r="F5" s="812">
        <v>44672</v>
      </c>
      <c r="G5" s="813">
        <v>181922</v>
      </c>
      <c r="H5" s="811">
        <v>26</v>
      </c>
      <c r="I5" s="811">
        <v>29</v>
      </c>
      <c r="J5" s="811">
        <v>0.52</v>
      </c>
    </row>
  </sheetData>
  <mergeCells count="9">
    <mergeCell ref="A1:K1"/>
    <mergeCell ref="A2:A3"/>
    <mergeCell ref="B2:B3"/>
    <mergeCell ref="C2:C3"/>
    <mergeCell ref="E2:E3"/>
    <mergeCell ref="F2:F3"/>
    <mergeCell ref="G2:H2"/>
    <mergeCell ref="I2:I3"/>
    <mergeCell ref="J2:J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topLeftCell="A7" zoomScaleNormal="100" workbookViewId="0">
      <selection activeCell="H18" sqref="H18"/>
    </sheetView>
  </sheetViews>
  <sheetFormatPr defaultColWidth="9.140625" defaultRowHeight="15"/>
  <cols>
    <col min="1" max="7" width="14.5703125" style="16" bestFit="1" customWidth="1"/>
    <col min="8" max="8" width="15" style="16" bestFit="1" customWidth="1"/>
    <col min="9" max="9" width="14.42578125" style="16" bestFit="1" customWidth="1"/>
    <col min="10" max="11" width="14.5703125" style="16" bestFit="1" customWidth="1"/>
    <col min="12" max="12" width="4.5703125" style="16" bestFit="1" customWidth="1"/>
    <col min="13" max="16384" width="9.140625" style="16"/>
  </cols>
  <sheetData>
    <row r="1" spans="1:11" ht="15" customHeight="1">
      <c r="A1" s="909" t="s">
        <v>23</v>
      </c>
      <c r="B1" s="909"/>
      <c r="C1" s="909"/>
      <c r="D1" s="909"/>
      <c r="E1" s="909"/>
      <c r="F1" s="909"/>
      <c r="G1" s="909"/>
      <c r="H1" s="909"/>
    </row>
    <row r="2" spans="1:11" s="34" customFormat="1" ht="18" customHeight="1">
      <c r="A2" s="869" t="s">
        <v>502</v>
      </c>
      <c r="B2" s="925"/>
      <c r="C2" s="925"/>
      <c r="D2" s="925"/>
      <c r="E2" s="925"/>
      <c r="F2" s="925"/>
      <c r="G2" s="925"/>
      <c r="H2" s="925"/>
      <c r="I2" s="925"/>
      <c r="J2" s="925"/>
      <c r="K2" s="870"/>
    </row>
    <row r="3" spans="1:11" s="34" customFormat="1" ht="27.75" customHeight="1">
      <c r="A3" s="91" t="s">
        <v>123</v>
      </c>
      <c r="B3" s="18" t="s">
        <v>293</v>
      </c>
      <c r="C3" s="18" t="s">
        <v>294</v>
      </c>
      <c r="D3" s="18" t="s">
        <v>295</v>
      </c>
      <c r="E3" s="18" t="s">
        <v>296</v>
      </c>
      <c r="F3" s="18" t="s">
        <v>297</v>
      </c>
      <c r="G3" s="18" t="s">
        <v>298</v>
      </c>
      <c r="H3" s="18" t="s">
        <v>299</v>
      </c>
      <c r="I3" s="18" t="s">
        <v>300</v>
      </c>
      <c r="J3" s="18" t="s">
        <v>301</v>
      </c>
      <c r="K3" s="18" t="s">
        <v>302</v>
      </c>
    </row>
    <row r="4" spans="1:11" s="41" customFormat="1" ht="18" customHeight="1">
      <c r="A4" s="23" t="s">
        <v>1152</v>
      </c>
      <c r="B4" s="66">
        <v>0</v>
      </c>
      <c r="C4" s="66">
        <v>100</v>
      </c>
      <c r="D4" s="66">
        <v>0</v>
      </c>
      <c r="E4" s="66">
        <v>0</v>
      </c>
      <c r="F4" s="66">
        <v>0</v>
      </c>
      <c r="G4" s="66">
        <v>0</v>
      </c>
      <c r="H4" s="66">
        <v>0</v>
      </c>
      <c r="I4" s="66">
        <v>0</v>
      </c>
      <c r="J4" s="66">
        <v>0</v>
      </c>
      <c r="K4" s="66">
        <v>0</v>
      </c>
    </row>
    <row r="5" spans="1:11" s="41" customFormat="1" ht="18" customHeight="1">
      <c r="A5" s="23" t="s">
        <v>1153</v>
      </c>
      <c r="B5" s="66">
        <v>0</v>
      </c>
      <c r="C5" s="66">
        <v>100</v>
      </c>
      <c r="D5" s="66">
        <v>0</v>
      </c>
      <c r="E5" s="66">
        <v>0</v>
      </c>
      <c r="F5" s="66">
        <v>0</v>
      </c>
      <c r="G5" s="66">
        <v>0</v>
      </c>
      <c r="H5" s="66">
        <v>0</v>
      </c>
      <c r="I5" s="66">
        <v>0</v>
      </c>
      <c r="J5" s="66">
        <v>0</v>
      </c>
      <c r="K5" s="66">
        <v>0</v>
      </c>
    </row>
    <row r="6" spans="1:11" s="34" customFormat="1" ht="18" customHeight="1">
      <c r="A6" s="19" t="s">
        <v>1162</v>
      </c>
      <c r="B6" s="62">
        <v>0</v>
      </c>
      <c r="C6" s="62">
        <v>100</v>
      </c>
      <c r="D6" s="62">
        <v>0</v>
      </c>
      <c r="E6" s="62">
        <v>0</v>
      </c>
      <c r="F6" s="62">
        <v>0</v>
      </c>
      <c r="G6" s="62">
        <v>0</v>
      </c>
      <c r="H6" s="62">
        <v>0</v>
      </c>
      <c r="I6" s="62">
        <v>0</v>
      </c>
      <c r="J6" s="62">
        <v>0</v>
      </c>
      <c r="K6" s="62">
        <v>0</v>
      </c>
    </row>
    <row r="7" spans="1:11" s="34" customFormat="1" ht="14.25" customHeight="1">
      <c r="A7" s="841" t="s">
        <v>1154</v>
      </c>
      <c r="B7" s="841"/>
      <c r="C7" s="841"/>
      <c r="D7" s="841"/>
      <c r="E7" s="841"/>
      <c r="F7" s="841"/>
    </row>
    <row r="8" spans="1:11" s="34" customFormat="1" ht="13.5" customHeight="1">
      <c r="A8" s="841" t="s">
        <v>197</v>
      </c>
      <c r="B8" s="841"/>
      <c r="C8" s="841"/>
      <c r="D8" s="841"/>
      <c r="E8" s="841"/>
      <c r="F8" s="841"/>
    </row>
    <row r="9" spans="1:11" s="34" customFormat="1" ht="27.6" customHeight="1"/>
  </sheetData>
  <mergeCells count="4">
    <mergeCell ref="A1:H1"/>
    <mergeCell ref="A2:K2"/>
    <mergeCell ref="A7:F7"/>
    <mergeCell ref="A8:F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zoomScaleNormal="100" workbookViewId="0">
      <selection activeCell="D14" sqref="D14"/>
    </sheetView>
  </sheetViews>
  <sheetFormatPr defaultColWidth="9.140625" defaultRowHeight="15"/>
  <cols>
    <col min="1" max="5" width="14.5703125" style="16" bestFit="1" customWidth="1"/>
    <col min="6" max="6" width="4.5703125" style="16" bestFit="1" customWidth="1"/>
    <col min="7" max="16384" width="9.140625" style="16"/>
  </cols>
  <sheetData>
    <row r="1" spans="1:5" ht="15" customHeight="1">
      <c r="A1" s="909" t="s">
        <v>24</v>
      </c>
      <c r="B1" s="909"/>
      <c r="C1" s="909"/>
      <c r="D1" s="909"/>
      <c r="E1" s="909"/>
    </row>
    <row r="2" spans="1:5" s="34" customFormat="1" ht="18" customHeight="1">
      <c r="A2" s="869" t="s">
        <v>502</v>
      </c>
      <c r="B2" s="980"/>
      <c r="C2" s="980"/>
      <c r="D2" s="980"/>
      <c r="E2" s="980"/>
    </row>
    <row r="3" spans="1:5" s="34" customFormat="1" ht="18.75" customHeight="1">
      <c r="A3" s="17" t="s">
        <v>123</v>
      </c>
      <c r="B3" s="17" t="s">
        <v>303</v>
      </c>
      <c r="C3" s="17" t="s">
        <v>304</v>
      </c>
      <c r="D3" s="17" t="s">
        <v>305</v>
      </c>
      <c r="E3" s="17" t="s">
        <v>306</v>
      </c>
    </row>
    <row r="4" spans="1:5" s="41" customFormat="1" ht="18" customHeight="1">
      <c r="A4" s="23" t="s">
        <v>1152</v>
      </c>
      <c r="B4" s="66">
        <v>41.07</v>
      </c>
      <c r="C4" s="485" t="s">
        <v>104</v>
      </c>
      <c r="D4" s="66">
        <v>58.91</v>
      </c>
      <c r="E4" s="66">
        <v>0.02</v>
      </c>
    </row>
    <row r="5" spans="1:5" s="41" customFormat="1" ht="18" customHeight="1">
      <c r="A5" s="23" t="s">
        <v>1153</v>
      </c>
      <c r="B5" s="66">
        <v>42.48</v>
      </c>
      <c r="C5" s="485">
        <v>57.45</v>
      </c>
      <c r="D5" s="66">
        <v>0</v>
      </c>
      <c r="E5" s="66">
        <v>7.0000000000000007E-2</v>
      </c>
    </row>
    <row r="6" spans="1:5" s="34" customFormat="1" ht="18" customHeight="1">
      <c r="A6" s="19" t="s">
        <v>1162</v>
      </c>
      <c r="B6" s="62">
        <v>42.48</v>
      </c>
      <c r="C6" s="365">
        <v>57.45</v>
      </c>
      <c r="D6" s="62">
        <v>0</v>
      </c>
      <c r="E6" s="62">
        <v>7.0000000000000007E-2</v>
      </c>
    </row>
    <row r="7" spans="1:5" s="34" customFormat="1" ht="14.25" customHeight="1">
      <c r="A7" s="933" t="s">
        <v>1154</v>
      </c>
      <c r="B7" s="933"/>
      <c r="C7" s="933"/>
      <c r="D7" s="933"/>
    </row>
    <row r="8" spans="1:5" s="34" customFormat="1" ht="13.5" customHeight="1">
      <c r="A8" s="933" t="s">
        <v>199</v>
      </c>
      <c r="B8" s="933"/>
      <c r="C8" s="933"/>
      <c r="D8" s="933"/>
    </row>
    <row r="9" spans="1:5" s="34" customFormat="1" ht="28.35" customHeight="1"/>
  </sheetData>
  <mergeCells count="4">
    <mergeCell ref="A1:E1"/>
    <mergeCell ref="A7:D7"/>
    <mergeCell ref="A8:D8"/>
    <mergeCell ref="A2:E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selection activeCell="H28" sqref="H28"/>
    </sheetView>
  </sheetViews>
  <sheetFormatPr defaultColWidth="9.140625" defaultRowHeight="15"/>
  <cols>
    <col min="1" max="11" width="14.5703125" style="175" bestFit="1" customWidth="1"/>
    <col min="12" max="12" width="15" style="175" bestFit="1" customWidth="1"/>
    <col min="13" max="13" width="4.5703125" style="175" bestFit="1" customWidth="1"/>
    <col min="14" max="16384" width="9.140625" style="175"/>
  </cols>
  <sheetData>
    <row r="1" spans="1:12" ht="16.5" customHeight="1">
      <c r="A1" s="909" t="s">
        <v>25</v>
      </c>
      <c r="B1" s="909"/>
      <c r="C1" s="909"/>
      <c r="D1" s="909"/>
      <c r="E1" s="909"/>
      <c r="F1" s="909"/>
      <c r="G1" s="909"/>
      <c r="H1" s="909"/>
      <c r="I1" s="909"/>
      <c r="J1" s="909"/>
      <c r="K1" s="909"/>
      <c r="L1" s="909"/>
    </row>
    <row r="2" spans="1:12" s="202" customFormat="1" ht="15" customHeight="1">
      <c r="A2" s="945" t="s">
        <v>101</v>
      </c>
      <c r="B2" s="856" t="s">
        <v>148</v>
      </c>
      <c r="C2" s="985" t="s">
        <v>307</v>
      </c>
      <c r="D2" s="986"/>
      <c r="E2" s="981" t="s">
        <v>308</v>
      </c>
      <c r="F2" s="989"/>
      <c r="G2" s="989"/>
      <c r="H2" s="982"/>
      <c r="I2" s="985" t="s">
        <v>87</v>
      </c>
      <c r="J2" s="986"/>
      <c r="K2" s="990" t="s">
        <v>309</v>
      </c>
      <c r="L2" s="991"/>
    </row>
    <row r="3" spans="1:12" s="202" customFormat="1" ht="15" customHeight="1">
      <c r="A3" s="983"/>
      <c r="B3" s="857"/>
      <c r="C3" s="987"/>
      <c r="D3" s="988"/>
      <c r="E3" s="981" t="s">
        <v>279</v>
      </c>
      <c r="F3" s="982"/>
      <c r="G3" s="981" t="s">
        <v>280</v>
      </c>
      <c r="H3" s="982"/>
      <c r="I3" s="987"/>
      <c r="J3" s="988"/>
      <c r="K3" s="992"/>
      <c r="L3" s="993"/>
    </row>
    <row r="4" spans="1:12" s="202" customFormat="1" ht="35.25" customHeight="1">
      <c r="A4" s="946"/>
      <c r="B4" s="984"/>
      <c r="C4" s="319" t="s">
        <v>310</v>
      </c>
      <c r="D4" s="319" t="s">
        <v>163</v>
      </c>
      <c r="E4" s="319" t="s">
        <v>310</v>
      </c>
      <c r="F4" s="319" t="s">
        <v>163</v>
      </c>
      <c r="G4" s="319" t="s">
        <v>310</v>
      </c>
      <c r="H4" s="319" t="s">
        <v>163</v>
      </c>
      <c r="I4" s="319" t="s">
        <v>310</v>
      </c>
      <c r="J4" s="319" t="s">
        <v>163</v>
      </c>
      <c r="K4" s="319" t="s">
        <v>311</v>
      </c>
      <c r="L4" s="203" t="s">
        <v>503</v>
      </c>
    </row>
    <row r="5" spans="1:12" s="323" customFormat="1" ht="18" customHeight="1">
      <c r="A5" s="100" t="s">
        <v>1152</v>
      </c>
      <c r="B5" s="321">
        <v>242</v>
      </c>
      <c r="C5" s="322">
        <v>399057751</v>
      </c>
      <c r="D5" s="216">
        <v>2988743.4323999998</v>
      </c>
      <c r="E5" s="322">
        <v>189464388</v>
      </c>
      <c r="F5" s="216">
        <v>1440828.9454000003</v>
      </c>
      <c r="G5" s="322">
        <v>275957963</v>
      </c>
      <c r="H5" s="216">
        <v>2024953.4563</v>
      </c>
      <c r="I5" s="322">
        <v>864480102</v>
      </c>
      <c r="J5" s="216">
        <v>6454525.8340999996</v>
      </c>
      <c r="K5" s="216">
        <v>2932889</v>
      </c>
      <c r="L5" s="217">
        <v>22208.596967680001</v>
      </c>
    </row>
    <row r="6" spans="1:12" s="323" customFormat="1" ht="18" customHeight="1">
      <c r="A6" s="100" t="s">
        <v>1153</v>
      </c>
      <c r="B6" s="321">
        <v>18</v>
      </c>
      <c r="C6" s="322">
        <v>44041828</v>
      </c>
      <c r="D6" s="216">
        <v>336061.31339999998</v>
      </c>
      <c r="E6" s="322">
        <v>8682315</v>
      </c>
      <c r="F6" s="216">
        <v>67227.294800000003</v>
      </c>
      <c r="G6" s="322">
        <v>16827840</v>
      </c>
      <c r="H6" s="216">
        <v>126109.73450000001</v>
      </c>
      <c r="I6" s="322">
        <v>69551983</v>
      </c>
      <c r="J6" s="216">
        <v>529398.34270000004</v>
      </c>
      <c r="K6" s="216">
        <v>2008125</v>
      </c>
      <c r="L6" s="217">
        <v>15347.02430868</v>
      </c>
    </row>
    <row r="7" spans="1:12" s="202" customFormat="1" ht="18" customHeight="1">
      <c r="A7" s="101" t="s">
        <v>1162</v>
      </c>
      <c r="B7" s="221">
        <v>18</v>
      </c>
      <c r="C7" s="324">
        <v>44041828</v>
      </c>
      <c r="D7" s="220">
        <v>336061.31339999998</v>
      </c>
      <c r="E7" s="220">
        <v>8682315</v>
      </c>
      <c r="F7" s="219">
        <v>67227.294800000003</v>
      </c>
      <c r="G7" s="324">
        <v>16827840</v>
      </c>
      <c r="H7" s="220">
        <v>126109.73450000001</v>
      </c>
      <c r="I7" s="324">
        <v>69551983</v>
      </c>
      <c r="J7" s="220">
        <v>529398.34270000004</v>
      </c>
      <c r="K7" s="220">
        <v>2008125</v>
      </c>
      <c r="L7" s="219">
        <v>15347.02430868</v>
      </c>
    </row>
    <row r="8" spans="1:12" s="202" customFormat="1" ht="15" customHeight="1">
      <c r="A8" s="909" t="s">
        <v>1154</v>
      </c>
      <c r="B8" s="909"/>
      <c r="C8" s="909"/>
      <c r="D8" s="909"/>
      <c r="E8" s="909"/>
      <c r="F8" s="909"/>
      <c r="G8" s="909"/>
      <c r="H8" s="909"/>
      <c r="I8" s="909"/>
      <c r="J8" s="909"/>
      <c r="K8" s="909"/>
      <c r="L8" s="909"/>
    </row>
    <row r="9" spans="1:12" s="202" customFormat="1" ht="13.5" customHeight="1">
      <c r="A9" s="909" t="s">
        <v>312</v>
      </c>
      <c r="B9" s="909"/>
      <c r="C9" s="909"/>
      <c r="D9" s="909"/>
      <c r="E9" s="909"/>
      <c r="F9" s="909"/>
      <c r="G9" s="909"/>
      <c r="H9" s="909"/>
      <c r="I9" s="909"/>
      <c r="J9" s="909"/>
      <c r="K9" s="909"/>
      <c r="L9" s="909"/>
    </row>
    <row r="10" spans="1:12" s="202" customFormat="1" ht="26.85" customHeight="1"/>
    <row r="13" spans="1:12">
      <c r="I13" s="325"/>
      <c r="J13" s="325"/>
    </row>
    <row r="14" spans="1:12">
      <c r="I14" s="325"/>
      <c r="J14" s="325"/>
    </row>
    <row r="15" spans="1:12">
      <c r="I15" s="325"/>
      <c r="J15" s="325"/>
    </row>
    <row r="16" spans="1:12">
      <c r="I16" s="325"/>
      <c r="J16" s="325"/>
    </row>
    <row r="17" spans="9:10">
      <c r="I17" s="325"/>
      <c r="J17" s="325"/>
    </row>
    <row r="18" spans="9:10">
      <c r="I18" s="325"/>
      <c r="J18" s="325"/>
    </row>
    <row r="19" spans="9:10">
      <c r="I19" s="325"/>
      <c r="J19" s="325"/>
    </row>
    <row r="20" spans="9:10">
      <c r="I20" s="325"/>
      <c r="J20" s="325"/>
    </row>
  </sheetData>
  <mergeCells count="11">
    <mergeCell ref="G3:H3"/>
    <mergeCell ref="A8:L8"/>
    <mergeCell ref="A9:L9"/>
    <mergeCell ref="A1:L1"/>
    <mergeCell ref="A2:A4"/>
    <mergeCell ref="B2:B4"/>
    <mergeCell ref="C2:D3"/>
    <mergeCell ref="E2:H2"/>
    <mergeCell ref="I2:J3"/>
    <mergeCell ref="K2:L3"/>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Normal="100" workbookViewId="0">
      <selection activeCell="F24" sqref="F24"/>
    </sheetView>
  </sheetViews>
  <sheetFormatPr defaultColWidth="9.140625" defaultRowHeight="15"/>
  <cols>
    <col min="1" max="1" width="9.42578125" style="16" bestFit="1" customWidth="1"/>
    <col min="2" max="2" width="7.85546875" style="16" bestFit="1" customWidth="1"/>
    <col min="3" max="4" width="12.42578125" style="16" bestFit="1" customWidth="1"/>
    <col min="5" max="5" width="14.7109375" style="16" customWidth="1"/>
    <col min="6" max="8" width="12.42578125" style="16" bestFit="1" customWidth="1"/>
    <col min="9" max="9" width="14.5703125" style="16" customWidth="1"/>
    <col min="10" max="10" width="12.42578125" style="16" bestFit="1" customWidth="1"/>
    <col min="11" max="11" width="12.42578125" style="16" customWidth="1"/>
    <col min="12" max="12" width="10.85546875" style="16" bestFit="1" customWidth="1"/>
    <col min="13" max="13" width="6" style="16" bestFit="1" customWidth="1"/>
    <col min="14" max="16384" width="9.140625" style="16"/>
  </cols>
  <sheetData>
    <row r="1" spans="1:12" ht="15.75" customHeight="1">
      <c r="A1" s="909" t="s">
        <v>26</v>
      </c>
      <c r="B1" s="909"/>
      <c r="C1" s="909"/>
      <c r="D1" s="909"/>
      <c r="E1" s="909"/>
      <c r="F1" s="909"/>
      <c r="G1" s="909"/>
      <c r="H1" s="909"/>
      <c r="I1" s="909"/>
      <c r="J1" s="909"/>
      <c r="K1" s="909"/>
      <c r="L1" s="909"/>
    </row>
    <row r="2" spans="1:12" s="34" customFormat="1" ht="25.5" customHeight="1">
      <c r="A2" s="873" t="s">
        <v>273</v>
      </c>
      <c r="B2" s="873" t="s">
        <v>313</v>
      </c>
      <c r="C2" s="907" t="s">
        <v>307</v>
      </c>
      <c r="D2" s="908"/>
      <c r="E2" s="907" t="s">
        <v>314</v>
      </c>
      <c r="F2" s="914"/>
      <c r="G2" s="914"/>
      <c r="H2" s="908"/>
      <c r="I2" s="907" t="s">
        <v>87</v>
      </c>
      <c r="J2" s="908"/>
      <c r="K2" s="871" t="s">
        <v>315</v>
      </c>
      <c r="L2" s="872"/>
    </row>
    <row r="3" spans="1:12" s="34" customFormat="1" ht="18" customHeight="1">
      <c r="A3" s="969"/>
      <c r="B3" s="969"/>
      <c r="C3" s="976" t="s">
        <v>281</v>
      </c>
      <c r="D3" s="976" t="s">
        <v>504</v>
      </c>
      <c r="E3" s="907" t="s">
        <v>279</v>
      </c>
      <c r="F3" s="908"/>
      <c r="G3" s="907" t="s">
        <v>280</v>
      </c>
      <c r="H3" s="908"/>
      <c r="I3" s="994" t="s">
        <v>310</v>
      </c>
      <c r="J3" s="994" t="s">
        <v>163</v>
      </c>
      <c r="K3" s="976" t="s">
        <v>281</v>
      </c>
      <c r="L3" s="976" t="s">
        <v>505</v>
      </c>
    </row>
    <row r="4" spans="1:12" s="34" customFormat="1" ht="36.75" customHeight="1">
      <c r="A4" s="874"/>
      <c r="B4" s="874"/>
      <c r="C4" s="977"/>
      <c r="D4" s="977"/>
      <c r="E4" s="44" t="s">
        <v>310</v>
      </c>
      <c r="F4" s="44" t="s">
        <v>163</v>
      </c>
      <c r="G4" s="44" t="s">
        <v>310</v>
      </c>
      <c r="H4" s="44" t="s">
        <v>163</v>
      </c>
      <c r="I4" s="995"/>
      <c r="J4" s="995"/>
      <c r="K4" s="977"/>
      <c r="L4" s="977"/>
    </row>
    <row r="5" spans="1:12" s="41" customFormat="1" ht="18" customHeight="1">
      <c r="A5" s="23" t="s">
        <v>1152</v>
      </c>
      <c r="B5" s="26">
        <v>242</v>
      </c>
      <c r="C5" s="57">
        <v>908189407</v>
      </c>
      <c r="D5" s="40">
        <v>7058607.7800000003</v>
      </c>
      <c r="E5" s="89">
        <v>1014612405</v>
      </c>
      <c r="F5" s="40">
        <v>7621938.3499999903</v>
      </c>
      <c r="G5" s="57">
        <v>869072939</v>
      </c>
      <c r="H5" s="40">
        <v>6495008.5</v>
      </c>
      <c r="I5" s="89">
        <v>2791874751</v>
      </c>
      <c r="J5" s="57">
        <v>21175554.629999999</v>
      </c>
      <c r="K5" s="57">
        <v>11964305</v>
      </c>
      <c r="L5" s="25">
        <v>101037.60279999999</v>
      </c>
    </row>
    <row r="6" spans="1:12" s="41" customFormat="1" ht="18" customHeight="1">
      <c r="A6" s="23" t="s">
        <v>1153</v>
      </c>
      <c r="B6" s="26">
        <v>18</v>
      </c>
      <c r="C6" s="57">
        <v>91961298</v>
      </c>
      <c r="D6" s="40">
        <v>710990.14</v>
      </c>
      <c r="E6" s="57">
        <v>115325412</v>
      </c>
      <c r="F6" s="40">
        <v>883186.23</v>
      </c>
      <c r="G6" s="57">
        <v>97240989</v>
      </c>
      <c r="H6" s="40">
        <v>740393.9</v>
      </c>
      <c r="I6" s="57">
        <v>304527699</v>
      </c>
      <c r="J6" s="40">
        <v>2334570.27</v>
      </c>
      <c r="K6" s="57">
        <v>12285123</v>
      </c>
      <c r="L6" s="25">
        <v>107647.614</v>
      </c>
    </row>
    <row r="7" spans="1:12" s="34" customFormat="1" ht="18" customHeight="1">
      <c r="A7" s="19" t="s">
        <v>1162</v>
      </c>
      <c r="B7" s="22">
        <v>18</v>
      </c>
      <c r="C7" s="58">
        <v>91961298</v>
      </c>
      <c r="D7" s="37">
        <v>710990.14</v>
      </c>
      <c r="E7" s="58">
        <v>115325412</v>
      </c>
      <c r="F7" s="37">
        <v>883186.23</v>
      </c>
      <c r="G7" s="58">
        <v>97240989</v>
      </c>
      <c r="H7" s="37">
        <v>740393.9</v>
      </c>
      <c r="I7" s="58">
        <v>304527699</v>
      </c>
      <c r="J7" s="37">
        <v>2334570.27</v>
      </c>
      <c r="K7" s="58">
        <v>12285123</v>
      </c>
      <c r="L7" s="21">
        <v>107647.614</v>
      </c>
    </row>
    <row r="8" spans="1:12" s="34" customFormat="1" ht="15" customHeight="1">
      <c r="A8" s="933" t="s">
        <v>316</v>
      </c>
      <c r="B8" s="933"/>
      <c r="C8" s="933"/>
      <c r="D8" s="933"/>
      <c r="E8" s="933"/>
      <c r="F8" s="933"/>
      <c r="G8" s="933"/>
      <c r="H8" s="933"/>
      <c r="I8" s="933"/>
      <c r="J8" s="933"/>
      <c r="K8" s="933"/>
      <c r="L8" s="933"/>
    </row>
    <row r="9" spans="1:12" s="34" customFormat="1" ht="13.5" customHeight="1">
      <c r="A9" s="933" t="s">
        <v>1154</v>
      </c>
      <c r="B9" s="933"/>
      <c r="C9" s="933"/>
      <c r="D9" s="933"/>
      <c r="E9" s="933"/>
      <c r="F9" s="933"/>
      <c r="G9" s="933"/>
      <c r="H9" s="933"/>
      <c r="I9" s="933"/>
      <c r="J9" s="933"/>
      <c r="K9" s="933"/>
      <c r="L9" s="933"/>
    </row>
    <row r="10" spans="1:12" s="34" customFormat="1" ht="13.5" customHeight="1">
      <c r="A10" s="933" t="s">
        <v>199</v>
      </c>
      <c r="B10" s="933"/>
      <c r="C10" s="933"/>
      <c r="D10" s="933"/>
      <c r="E10" s="933"/>
      <c r="F10" s="933"/>
      <c r="G10" s="933"/>
      <c r="H10" s="933"/>
      <c r="I10" s="933"/>
      <c r="J10" s="933"/>
      <c r="K10" s="933"/>
      <c r="L10" s="933"/>
    </row>
    <row r="11" spans="1:12" s="34" customFormat="1" ht="28.35" customHeight="1"/>
    <row r="13" spans="1:12">
      <c r="C13" s="391"/>
      <c r="D13" s="391"/>
      <c r="E13" s="391"/>
      <c r="F13" s="391"/>
      <c r="G13" s="391"/>
      <c r="H13" s="391"/>
      <c r="I13" s="391"/>
      <c r="J13" s="391"/>
    </row>
  </sheetData>
  <mergeCells count="18">
    <mergeCell ref="A9:L9"/>
    <mergeCell ref="A10:L10"/>
    <mergeCell ref="G3:H3"/>
    <mergeCell ref="I3:I4"/>
    <mergeCell ref="J3:J4"/>
    <mergeCell ref="K3:K4"/>
    <mergeCell ref="L3:L4"/>
    <mergeCell ref="A8:L8"/>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zoomScaleNormal="100" workbookViewId="0">
      <selection activeCell="H24" sqref="H24"/>
    </sheetView>
  </sheetViews>
  <sheetFormatPr defaultColWidth="9.140625" defaultRowHeight="15"/>
  <cols>
    <col min="1" max="1" width="9.42578125" style="16" bestFit="1" customWidth="1"/>
    <col min="2" max="2" width="7.5703125" style="16" bestFit="1" customWidth="1"/>
    <col min="3" max="9" width="12.140625" style="16" bestFit="1" customWidth="1"/>
    <col min="10" max="10" width="10" style="16" bestFit="1" customWidth="1"/>
    <col min="11" max="11" width="14.140625" style="16" bestFit="1" customWidth="1"/>
    <col min="12" max="12" width="9.140625" style="16" bestFit="1" customWidth="1"/>
    <col min="13" max="13" width="7.5703125" style="16" bestFit="1" customWidth="1"/>
    <col min="14" max="16384" width="9.140625" style="16"/>
  </cols>
  <sheetData>
    <row r="1" spans="1:12" ht="15.75" customHeight="1">
      <c r="A1" s="909" t="s">
        <v>27</v>
      </c>
      <c r="B1" s="909"/>
      <c r="C1" s="909"/>
      <c r="D1" s="909"/>
      <c r="E1" s="909"/>
      <c r="F1" s="909"/>
      <c r="G1" s="909"/>
      <c r="H1" s="909"/>
      <c r="I1" s="909"/>
      <c r="J1" s="909"/>
      <c r="K1" s="909"/>
      <c r="L1" s="909"/>
    </row>
    <row r="2" spans="1:12" s="34" customFormat="1" ht="41.25" customHeight="1">
      <c r="A2" s="873" t="s">
        <v>273</v>
      </c>
      <c r="B2" s="873" t="s">
        <v>313</v>
      </c>
      <c r="C2" s="907" t="s">
        <v>307</v>
      </c>
      <c r="D2" s="908"/>
      <c r="E2" s="970" t="s">
        <v>314</v>
      </c>
      <c r="F2" s="970"/>
      <c r="G2" s="970"/>
      <c r="H2" s="970"/>
      <c r="I2" s="907" t="s">
        <v>87</v>
      </c>
      <c r="J2" s="908"/>
      <c r="K2" s="996" t="s">
        <v>315</v>
      </c>
      <c r="L2" s="997"/>
    </row>
    <row r="3" spans="1:12" s="34" customFormat="1" ht="18" customHeight="1">
      <c r="A3" s="969"/>
      <c r="B3" s="969"/>
      <c r="C3" s="976" t="s">
        <v>281</v>
      </c>
      <c r="D3" s="976" t="s">
        <v>504</v>
      </c>
      <c r="E3" s="907" t="s">
        <v>279</v>
      </c>
      <c r="F3" s="908"/>
      <c r="G3" s="907" t="s">
        <v>280</v>
      </c>
      <c r="H3" s="908"/>
      <c r="I3" s="873" t="s">
        <v>311</v>
      </c>
      <c r="J3" s="998" t="s">
        <v>506</v>
      </c>
      <c r="K3" s="976" t="s">
        <v>281</v>
      </c>
      <c r="L3" s="976" t="s">
        <v>505</v>
      </c>
    </row>
    <row r="4" spans="1:12" s="34" customFormat="1" ht="39" customHeight="1">
      <c r="A4" s="874"/>
      <c r="B4" s="874"/>
      <c r="C4" s="977"/>
      <c r="D4" s="977"/>
      <c r="E4" s="68" t="s">
        <v>281</v>
      </c>
      <c r="F4" s="68" t="s">
        <v>499</v>
      </c>
      <c r="G4" s="68" t="s">
        <v>281</v>
      </c>
      <c r="H4" s="68" t="s">
        <v>504</v>
      </c>
      <c r="I4" s="874"/>
      <c r="J4" s="998"/>
      <c r="K4" s="977"/>
      <c r="L4" s="977"/>
    </row>
    <row r="5" spans="1:12" s="41" customFormat="1" ht="18" customHeight="1">
      <c r="A5" s="23" t="s">
        <v>1152</v>
      </c>
      <c r="B5" s="26">
        <v>242</v>
      </c>
      <c r="C5" s="57">
        <v>12011449</v>
      </c>
      <c r="D5" s="25">
        <v>90265.529082749999</v>
      </c>
      <c r="E5" s="25">
        <v>536</v>
      </c>
      <c r="F5" s="25">
        <v>4.0026134999999998</v>
      </c>
      <c r="G5" s="25">
        <v>77</v>
      </c>
      <c r="H5" s="25">
        <v>0.56937674999999988</v>
      </c>
      <c r="I5" s="57">
        <v>12012062</v>
      </c>
      <c r="J5" s="25">
        <v>90270.101072999998</v>
      </c>
      <c r="K5" s="25">
        <v>49903</v>
      </c>
      <c r="L5" s="25">
        <v>356.56964950000003</v>
      </c>
    </row>
    <row r="6" spans="1:12" s="41" customFormat="1" ht="18" customHeight="1">
      <c r="A6" s="23" t="s">
        <v>1153</v>
      </c>
      <c r="B6" s="26">
        <v>18</v>
      </c>
      <c r="C6" s="40">
        <v>801853</v>
      </c>
      <c r="D6" s="25">
        <v>6106.461088</v>
      </c>
      <c r="E6" s="26">
        <v>0</v>
      </c>
      <c r="F6" s="25">
        <v>0</v>
      </c>
      <c r="G6" s="26">
        <v>0</v>
      </c>
      <c r="H6" s="78">
        <v>0</v>
      </c>
      <c r="I6" s="40">
        <v>801853</v>
      </c>
      <c r="J6" s="25">
        <v>6106.461088</v>
      </c>
      <c r="K6" s="25">
        <v>66846</v>
      </c>
      <c r="L6" s="25">
        <v>510.17777050000001</v>
      </c>
    </row>
    <row r="7" spans="1:12" s="34" customFormat="1" ht="18" customHeight="1">
      <c r="A7" s="19" t="s">
        <v>1162</v>
      </c>
      <c r="B7" s="22">
        <v>18</v>
      </c>
      <c r="C7" s="37">
        <v>801853</v>
      </c>
      <c r="D7" s="21">
        <v>6106.461088</v>
      </c>
      <c r="E7" s="21">
        <v>0</v>
      </c>
      <c r="F7" s="21">
        <v>0</v>
      </c>
      <c r="G7" s="21">
        <v>0</v>
      </c>
      <c r="H7" s="80">
        <v>0</v>
      </c>
      <c r="I7" s="37">
        <v>801853</v>
      </c>
      <c r="J7" s="21">
        <v>6106.461088</v>
      </c>
      <c r="K7" s="21">
        <v>66846</v>
      </c>
      <c r="L7" s="21">
        <v>510.17777050000001</v>
      </c>
    </row>
    <row r="8" spans="1:12" s="34" customFormat="1" ht="14.25" customHeight="1">
      <c r="A8" s="933" t="s">
        <v>1154</v>
      </c>
      <c r="B8" s="933"/>
      <c r="C8" s="933"/>
      <c r="D8" s="933"/>
      <c r="E8" s="933"/>
      <c r="F8" s="933"/>
      <c r="G8" s="933"/>
      <c r="H8" s="933"/>
      <c r="I8" s="933"/>
      <c r="J8" s="933"/>
    </row>
    <row r="9" spans="1:12" s="34" customFormat="1" ht="13.5" customHeight="1">
      <c r="A9" s="933" t="s">
        <v>168</v>
      </c>
      <c r="B9" s="933"/>
      <c r="C9" s="933"/>
      <c r="D9" s="933"/>
      <c r="E9" s="933"/>
      <c r="F9" s="933"/>
      <c r="G9" s="933"/>
      <c r="H9" s="933"/>
      <c r="I9" s="933"/>
      <c r="J9" s="933"/>
    </row>
    <row r="10" spans="1:12" s="34" customFormat="1" ht="27.6" customHeight="1"/>
  </sheetData>
  <mergeCells count="17">
    <mergeCell ref="A9:J9"/>
    <mergeCell ref="G3:H3"/>
    <mergeCell ref="I3:I4"/>
    <mergeCell ref="J3:J4"/>
    <mergeCell ref="K3:K4"/>
    <mergeCell ref="L3:L4"/>
    <mergeCell ref="A8:J8"/>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zoomScaleNormal="100" workbookViewId="0">
      <selection activeCell="F28" sqref="F28"/>
    </sheetView>
  </sheetViews>
  <sheetFormatPr defaultColWidth="9.140625" defaultRowHeight="15"/>
  <cols>
    <col min="1" max="1" width="13.5703125" style="16" bestFit="1" customWidth="1"/>
    <col min="2" max="5" width="12.140625" style="16" bestFit="1" customWidth="1"/>
    <col min="6" max="6" width="9.42578125" style="16" bestFit="1" customWidth="1"/>
    <col min="7" max="10" width="12.140625" style="16" bestFit="1" customWidth="1"/>
    <col min="11" max="11" width="14.5703125" style="16" bestFit="1" customWidth="1"/>
    <col min="12" max="15" width="12.140625" style="16" bestFit="1" customWidth="1"/>
    <col min="16" max="16" width="9.42578125" style="16" bestFit="1" customWidth="1"/>
    <col min="17" max="17" width="4.5703125" style="16" bestFit="1" customWidth="1"/>
    <col min="18" max="16384" width="9.140625" style="16"/>
  </cols>
  <sheetData>
    <row r="1" spans="1:16" ht="15.75" customHeight="1">
      <c r="A1" s="909" t="s">
        <v>507</v>
      </c>
      <c r="B1" s="909"/>
      <c r="C1" s="909"/>
      <c r="D1" s="909"/>
      <c r="E1" s="909"/>
      <c r="F1" s="909"/>
      <c r="G1" s="909"/>
      <c r="H1" s="909"/>
      <c r="I1" s="909"/>
      <c r="J1" s="909"/>
      <c r="K1" s="909"/>
      <c r="L1" s="909"/>
      <c r="M1" s="909"/>
      <c r="N1" s="909"/>
      <c r="O1" s="909"/>
    </row>
    <row r="2" spans="1:16" s="34" customFormat="1" ht="18" customHeight="1">
      <c r="A2" s="873" t="s">
        <v>273</v>
      </c>
      <c r="B2" s="907" t="s">
        <v>125</v>
      </c>
      <c r="C2" s="914"/>
      <c r="D2" s="914"/>
      <c r="E2" s="908"/>
      <c r="F2" s="863" t="s">
        <v>87</v>
      </c>
      <c r="G2" s="907" t="s">
        <v>126</v>
      </c>
      <c r="H2" s="914"/>
      <c r="I2" s="914"/>
      <c r="J2" s="908"/>
      <c r="K2" s="873" t="s">
        <v>87</v>
      </c>
      <c r="L2" s="907" t="s">
        <v>127</v>
      </c>
      <c r="M2" s="914"/>
      <c r="N2" s="914"/>
      <c r="O2" s="908"/>
      <c r="P2" s="863" t="s">
        <v>87</v>
      </c>
    </row>
    <row r="3" spans="1:16" s="34" customFormat="1" ht="27" customHeight="1">
      <c r="A3" s="969"/>
      <c r="B3" s="871" t="s">
        <v>317</v>
      </c>
      <c r="C3" s="872"/>
      <c r="D3" s="907" t="s">
        <v>314</v>
      </c>
      <c r="E3" s="908"/>
      <c r="F3" s="864"/>
      <c r="G3" s="871" t="s">
        <v>317</v>
      </c>
      <c r="H3" s="872"/>
      <c r="I3" s="907" t="s">
        <v>314</v>
      </c>
      <c r="J3" s="908"/>
      <c r="K3" s="969"/>
      <c r="L3" s="871" t="s">
        <v>317</v>
      </c>
      <c r="M3" s="872"/>
      <c r="N3" s="907" t="s">
        <v>314</v>
      </c>
      <c r="O3" s="908"/>
      <c r="P3" s="864"/>
    </row>
    <row r="4" spans="1:16" s="34" customFormat="1" ht="27" customHeight="1">
      <c r="A4" s="874"/>
      <c r="B4" s="68" t="s">
        <v>287</v>
      </c>
      <c r="C4" s="68" t="s">
        <v>288</v>
      </c>
      <c r="D4" s="68" t="s">
        <v>289</v>
      </c>
      <c r="E4" s="68" t="s">
        <v>290</v>
      </c>
      <c r="F4" s="865"/>
      <c r="G4" s="68" t="s">
        <v>287</v>
      </c>
      <c r="H4" s="68" t="s">
        <v>288</v>
      </c>
      <c r="I4" s="68" t="s">
        <v>289</v>
      </c>
      <c r="J4" s="68" t="s">
        <v>290</v>
      </c>
      <c r="K4" s="874"/>
      <c r="L4" s="68" t="s">
        <v>287</v>
      </c>
      <c r="M4" s="68" t="s">
        <v>288</v>
      </c>
      <c r="N4" s="68" t="s">
        <v>289</v>
      </c>
      <c r="O4" s="68" t="s">
        <v>290</v>
      </c>
      <c r="P4" s="865"/>
    </row>
    <row r="5" spans="1:16" s="41" customFormat="1" ht="18" customHeight="1">
      <c r="A5" s="23" t="s">
        <v>1152</v>
      </c>
      <c r="B5" s="25">
        <v>8019.4500000000007</v>
      </c>
      <c r="C5" s="93">
        <v>210.09</v>
      </c>
      <c r="D5" s="25">
        <v>8890.5800000000017</v>
      </c>
      <c r="E5" s="93">
        <v>276.57</v>
      </c>
      <c r="F5" s="25">
        <v>17396.690000000002</v>
      </c>
      <c r="G5" s="25">
        <v>8272.4889483499992</v>
      </c>
      <c r="H5" s="93">
        <v>275.21087409</v>
      </c>
      <c r="I5" s="25">
        <v>1518.0638687999999</v>
      </c>
      <c r="J5" s="93">
        <v>690.03997614000002</v>
      </c>
      <c r="K5" s="25">
        <v>10755.80366738</v>
      </c>
      <c r="L5" s="93">
        <v>0</v>
      </c>
      <c r="M5" s="93">
        <v>0</v>
      </c>
      <c r="N5" s="93">
        <v>0</v>
      </c>
      <c r="O5" s="93">
        <v>0</v>
      </c>
      <c r="P5" s="25">
        <v>0</v>
      </c>
    </row>
    <row r="6" spans="1:16" s="41" customFormat="1" ht="18" customHeight="1">
      <c r="A6" s="23" t="s">
        <v>1153</v>
      </c>
      <c r="B6" s="25">
        <v>787.06</v>
      </c>
      <c r="C6" s="93">
        <v>20</v>
      </c>
      <c r="D6" s="25">
        <v>945.99</v>
      </c>
      <c r="E6" s="93">
        <v>46.84</v>
      </c>
      <c r="F6" s="25">
        <v>1799.89</v>
      </c>
      <c r="G6" s="25">
        <v>895.31286868999996</v>
      </c>
      <c r="H6" s="93">
        <v>26.86561202</v>
      </c>
      <c r="I6" s="25">
        <v>158.5753</v>
      </c>
      <c r="J6" s="93">
        <v>61.623453949999998</v>
      </c>
      <c r="K6" s="25">
        <v>1142.3772346600001</v>
      </c>
      <c r="L6" s="93">
        <v>0</v>
      </c>
      <c r="M6" s="93">
        <v>0</v>
      </c>
      <c r="N6" s="93">
        <v>0</v>
      </c>
      <c r="O6" s="93">
        <v>0</v>
      </c>
      <c r="P6" s="25">
        <v>0</v>
      </c>
    </row>
    <row r="7" spans="1:16" s="34" customFormat="1" ht="18" customHeight="1">
      <c r="A7" s="19" t="s">
        <v>1162</v>
      </c>
      <c r="B7" s="92">
        <v>787.06</v>
      </c>
      <c r="C7" s="92">
        <v>20</v>
      </c>
      <c r="D7" s="92">
        <v>945.99</v>
      </c>
      <c r="E7" s="92">
        <v>46.84</v>
      </c>
      <c r="F7" s="21">
        <v>1799.89</v>
      </c>
      <c r="G7" s="92">
        <v>895.31286868999996</v>
      </c>
      <c r="H7" s="92">
        <v>26.86561202</v>
      </c>
      <c r="I7" s="92">
        <v>158.5753</v>
      </c>
      <c r="J7" s="92">
        <v>61.623453949999998</v>
      </c>
      <c r="K7" s="21">
        <v>1142.3772346600001</v>
      </c>
      <c r="L7" s="92">
        <v>0</v>
      </c>
      <c r="M7" s="92">
        <v>0</v>
      </c>
      <c r="N7" s="92">
        <v>0</v>
      </c>
      <c r="O7" s="92">
        <v>0</v>
      </c>
      <c r="P7" s="21">
        <v>0</v>
      </c>
    </row>
    <row r="8" spans="1:16" s="34" customFormat="1" ht="15" customHeight="1">
      <c r="A8" s="933" t="s">
        <v>1154</v>
      </c>
      <c r="B8" s="933"/>
      <c r="C8" s="933"/>
      <c r="D8" s="933"/>
      <c r="E8" s="933"/>
      <c r="F8" s="933"/>
      <c r="G8" s="933"/>
      <c r="H8" s="933"/>
      <c r="I8" s="933"/>
      <c r="J8" s="933"/>
      <c r="K8" s="933"/>
      <c r="L8" s="933"/>
      <c r="M8" s="933"/>
      <c r="N8" s="933"/>
      <c r="O8" s="933"/>
    </row>
    <row r="9" spans="1:16" s="34" customFormat="1" ht="13.5" customHeight="1">
      <c r="A9" s="933" t="s">
        <v>122</v>
      </c>
      <c r="B9" s="933"/>
      <c r="C9" s="933"/>
      <c r="D9" s="933"/>
      <c r="E9" s="933"/>
      <c r="F9" s="933"/>
      <c r="G9" s="933"/>
      <c r="H9" s="933"/>
      <c r="I9" s="933"/>
      <c r="J9" s="933"/>
      <c r="K9" s="933"/>
      <c r="L9" s="933"/>
      <c r="M9" s="933"/>
      <c r="N9" s="933"/>
      <c r="O9" s="933"/>
    </row>
    <row r="10" spans="1:16" s="34" customFormat="1" ht="27.6" customHeight="1"/>
    <row r="12" spans="1:16">
      <c r="B12" s="188"/>
      <c r="C12" s="188"/>
      <c r="D12" s="188"/>
      <c r="E12" s="188"/>
      <c r="F12" s="188"/>
      <c r="G12" s="188"/>
      <c r="H12" s="188"/>
      <c r="I12" s="188"/>
      <c r="J12" s="188"/>
      <c r="K12" s="188"/>
      <c r="L12" s="188"/>
      <c r="M12" s="188"/>
      <c r="N12" s="188"/>
      <c r="O12" s="188"/>
      <c r="P12" s="188"/>
    </row>
  </sheetData>
  <mergeCells count="16">
    <mergeCell ref="A8:O8"/>
    <mergeCell ref="A9:O9"/>
    <mergeCell ref="P2:P4"/>
    <mergeCell ref="B3:C3"/>
    <mergeCell ref="D3:E3"/>
    <mergeCell ref="G3:H3"/>
    <mergeCell ref="I3:J3"/>
    <mergeCell ref="L3:M3"/>
    <mergeCell ref="N3:O3"/>
    <mergeCell ref="A1:O1"/>
    <mergeCell ref="A2:A4"/>
    <mergeCell ref="B2:E2"/>
    <mergeCell ref="F2:F4"/>
    <mergeCell ref="G2:J2"/>
    <mergeCell ref="K2:K4"/>
    <mergeCell ref="L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zoomScaleNormal="100" workbookViewId="0">
      <selection activeCell="E19" sqref="E19"/>
    </sheetView>
  </sheetViews>
  <sheetFormatPr defaultColWidth="9.140625" defaultRowHeight="15"/>
  <cols>
    <col min="1" max="9" width="12.140625" style="16" customWidth="1"/>
    <col min="10" max="15" width="12.140625" style="16" bestFit="1" customWidth="1"/>
    <col min="16" max="16" width="4.5703125" style="16" bestFit="1" customWidth="1"/>
    <col min="17" max="16384" width="9.140625" style="16"/>
  </cols>
  <sheetData>
    <row r="1" spans="1:15" ht="15" customHeight="1">
      <c r="A1" s="909" t="s">
        <v>1128</v>
      </c>
      <c r="B1" s="909"/>
      <c r="C1" s="909"/>
      <c r="D1" s="909"/>
      <c r="E1" s="909"/>
      <c r="F1" s="909"/>
      <c r="G1" s="909"/>
      <c r="H1" s="909"/>
      <c r="I1" s="909"/>
    </row>
    <row r="2" spans="1:15" s="34" customFormat="1" ht="18" customHeight="1">
      <c r="A2" s="863" t="s">
        <v>123</v>
      </c>
      <c r="B2" s="869" t="s">
        <v>506</v>
      </c>
      <c r="C2" s="925"/>
      <c r="D2" s="925"/>
      <c r="E2" s="925"/>
      <c r="F2" s="925"/>
      <c r="G2" s="925"/>
      <c r="H2" s="870"/>
      <c r="I2" s="869" t="s">
        <v>318</v>
      </c>
      <c r="J2" s="925"/>
      <c r="K2" s="925"/>
      <c r="L2" s="925"/>
      <c r="M2" s="925"/>
      <c r="N2" s="925"/>
      <c r="O2" s="870"/>
    </row>
    <row r="3" spans="1:15" s="34" customFormat="1" ht="18" customHeight="1">
      <c r="A3" s="865"/>
      <c r="B3" s="53" t="s">
        <v>319</v>
      </c>
      <c r="C3" s="53" t="s">
        <v>320</v>
      </c>
      <c r="D3" s="53" t="s">
        <v>321</v>
      </c>
      <c r="E3" s="53" t="s">
        <v>322</v>
      </c>
      <c r="F3" s="53" t="s">
        <v>323</v>
      </c>
      <c r="G3" s="53" t="s">
        <v>324</v>
      </c>
      <c r="H3" s="53" t="s">
        <v>325</v>
      </c>
      <c r="I3" s="53" t="s">
        <v>319</v>
      </c>
      <c r="J3" s="53" t="s">
        <v>320</v>
      </c>
      <c r="K3" s="53" t="s">
        <v>321</v>
      </c>
      <c r="L3" s="53" t="s">
        <v>322</v>
      </c>
      <c r="M3" s="53" t="s">
        <v>323</v>
      </c>
      <c r="N3" s="53" t="s">
        <v>324</v>
      </c>
      <c r="O3" s="53" t="s">
        <v>325</v>
      </c>
    </row>
    <row r="4" spans="1:15" s="41" customFormat="1" ht="18" customHeight="1">
      <c r="A4" s="23" t="s">
        <v>1152</v>
      </c>
      <c r="B4" s="40">
        <v>2976574.0011749999</v>
      </c>
      <c r="C4" s="25">
        <v>1564.0339290000002</v>
      </c>
      <c r="D4" s="25">
        <v>10100.957248749999</v>
      </c>
      <c r="E4" s="25">
        <v>1697.9083717500002</v>
      </c>
      <c r="F4" s="25">
        <v>0</v>
      </c>
      <c r="G4" s="25">
        <v>0</v>
      </c>
      <c r="H4" s="25">
        <v>0</v>
      </c>
      <c r="I4" s="40">
        <v>2910829</v>
      </c>
      <c r="J4" s="25">
        <v>455</v>
      </c>
      <c r="K4" s="25">
        <v>1111</v>
      </c>
      <c r="L4" s="25">
        <v>20494</v>
      </c>
      <c r="M4" s="26">
        <v>0</v>
      </c>
      <c r="N4" s="26">
        <v>0</v>
      </c>
      <c r="O4" s="26">
        <v>0</v>
      </c>
    </row>
    <row r="5" spans="1:15" s="41" customFormat="1" ht="18" customHeight="1">
      <c r="A5" s="23" t="s">
        <v>1153</v>
      </c>
      <c r="B5" s="40">
        <v>335942.20107700001</v>
      </c>
      <c r="C5" s="25">
        <v>73.717450999999997</v>
      </c>
      <c r="D5" s="25">
        <v>71.194355999999999</v>
      </c>
      <c r="E5" s="25">
        <v>77.200512000000003</v>
      </c>
      <c r="F5" s="25">
        <v>0</v>
      </c>
      <c r="G5" s="25">
        <v>0</v>
      </c>
      <c r="H5" s="25">
        <v>0</v>
      </c>
      <c r="I5" s="40">
        <v>2005806</v>
      </c>
      <c r="J5" s="25">
        <v>394</v>
      </c>
      <c r="K5" s="25">
        <v>903</v>
      </c>
      <c r="L5" s="25">
        <v>1022</v>
      </c>
      <c r="M5" s="26">
        <v>0</v>
      </c>
      <c r="N5" s="26">
        <v>0</v>
      </c>
      <c r="O5" s="26">
        <v>0</v>
      </c>
    </row>
    <row r="6" spans="1:15" s="34" customFormat="1" ht="18" customHeight="1">
      <c r="A6" s="19" t="s">
        <v>1162</v>
      </c>
      <c r="B6" s="37">
        <v>335942.20107700001</v>
      </c>
      <c r="C6" s="21">
        <v>73.717450999999997</v>
      </c>
      <c r="D6" s="21">
        <v>71.194355999999999</v>
      </c>
      <c r="E6" s="21">
        <v>77.200512000000003</v>
      </c>
      <c r="F6" s="21">
        <v>0</v>
      </c>
      <c r="G6" s="21">
        <v>0</v>
      </c>
      <c r="H6" s="21">
        <v>0</v>
      </c>
      <c r="I6" s="37">
        <v>2005806</v>
      </c>
      <c r="J6" s="21">
        <v>394</v>
      </c>
      <c r="K6" s="21">
        <v>903</v>
      </c>
      <c r="L6" s="21">
        <v>1022</v>
      </c>
      <c r="M6" s="22">
        <v>0</v>
      </c>
      <c r="N6" s="22">
        <v>0</v>
      </c>
      <c r="O6" s="22">
        <v>0</v>
      </c>
    </row>
    <row r="7" spans="1:15" s="34" customFormat="1" ht="13.5" customHeight="1">
      <c r="A7" s="470"/>
      <c r="B7" s="470"/>
      <c r="C7" s="470"/>
      <c r="D7" s="470"/>
      <c r="E7" s="470"/>
      <c r="F7" s="470"/>
      <c r="G7" s="470"/>
      <c r="H7" s="470"/>
      <c r="I7" s="470"/>
    </row>
    <row r="8" spans="1:15" s="34" customFormat="1" ht="13.5" customHeight="1">
      <c r="A8" s="933" t="s">
        <v>1154</v>
      </c>
      <c r="B8" s="933"/>
      <c r="C8" s="933"/>
      <c r="D8" s="933"/>
      <c r="E8" s="933"/>
      <c r="F8" s="933"/>
      <c r="G8" s="933"/>
      <c r="H8" s="933"/>
      <c r="I8" s="933"/>
    </row>
    <row r="9" spans="1:15" s="34" customFormat="1" ht="13.5" customHeight="1">
      <c r="A9" s="933" t="s">
        <v>312</v>
      </c>
      <c r="B9" s="933"/>
      <c r="C9" s="933"/>
      <c r="D9" s="933"/>
      <c r="E9" s="933"/>
      <c r="F9" s="933"/>
      <c r="G9" s="933"/>
      <c r="H9" s="933"/>
      <c r="I9" s="933"/>
    </row>
    <row r="10" spans="1:15" s="34" customFormat="1" ht="28.35" customHeight="1"/>
    <row r="12" spans="1:15">
      <c r="B12" s="131"/>
      <c r="C12" s="131"/>
      <c r="D12" s="131"/>
      <c r="E12" s="131"/>
      <c r="F12" s="131"/>
      <c r="G12" s="131"/>
      <c r="H12" s="131"/>
    </row>
    <row r="13" spans="1:15">
      <c r="B13" s="131"/>
      <c r="C13" s="131"/>
      <c r="D13" s="131"/>
      <c r="E13" s="131"/>
      <c r="F13" s="131"/>
      <c r="G13" s="131"/>
      <c r="H13" s="131"/>
    </row>
  </sheetData>
  <mergeCells count="6">
    <mergeCell ref="A8:I8"/>
    <mergeCell ref="A9:I9"/>
    <mergeCell ref="A1:I1"/>
    <mergeCell ref="A2:A3"/>
    <mergeCell ref="B2:H2"/>
    <mergeCell ref="I2:O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Normal="100" workbookViewId="0">
      <selection activeCell="F21" sqref="F21"/>
    </sheetView>
  </sheetViews>
  <sheetFormatPr defaultColWidth="9.140625" defaultRowHeight="15"/>
  <cols>
    <col min="1" max="15" width="14.5703125" style="16" bestFit="1" customWidth="1"/>
    <col min="16" max="16" width="4.5703125" style="16" bestFit="1" customWidth="1"/>
    <col min="17" max="16384" width="9.140625" style="16"/>
  </cols>
  <sheetData>
    <row r="1" spans="1:15" ht="18.75" customHeight="1">
      <c r="A1" s="909" t="s">
        <v>29</v>
      </c>
      <c r="B1" s="909"/>
      <c r="C1" s="909"/>
      <c r="D1" s="909"/>
      <c r="E1" s="909"/>
      <c r="F1" s="909"/>
      <c r="G1" s="909"/>
    </row>
    <row r="2" spans="1:15" s="34" customFormat="1" ht="18" customHeight="1">
      <c r="A2" s="863" t="s">
        <v>123</v>
      </c>
      <c r="B2" s="869" t="s">
        <v>508</v>
      </c>
      <c r="C2" s="925"/>
      <c r="D2" s="925"/>
      <c r="E2" s="925"/>
      <c r="F2" s="925"/>
      <c r="G2" s="925"/>
      <c r="H2" s="870"/>
      <c r="I2" s="869" t="s">
        <v>326</v>
      </c>
      <c r="J2" s="925"/>
      <c r="K2" s="925"/>
      <c r="L2" s="925"/>
      <c r="M2" s="925"/>
      <c r="N2" s="925"/>
      <c r="O2" s="870"/>
    </row>
    <row r="3" spans="1:15" s="34" customFormat="1" ht="18" customHeight="1">
      <c r="A3" s="865"/>
      <c r="B3" s="53" t="s">
        <v>319</v>
      </c>
      <c r="C3" s="53" t="s">
        <v>320</v>
      </c>
      <c r="D3" s="53" t="s">
        <v>321</v>
      </c>
      <c r="E3" s="53" t="s">
        <v>322</v>
      </c>
      <c r="F3" s="53" t="s">
        <v>323</v>
      </c>
      <c r="G3" s="53" t="s">
        <v>324</v>
      </c>
      <c r="H3" s="53" t="s">
        <v>325</v>
      </c>
      <c r="I3" s="53" t="s">
        <v>319</v>
      </c>
      <c r="J3" s="53" t="s">
        <v>320</v>
      </c>
      <c r="K3" s="53" t="s">
        <v>321</v>
      </c>
      <c r="L3" s="53" t="s">
        <v>322</v>
      </c>
      <c r="M3" s="53" t="s">
        <v>323</v>
      </c>
      <c r="N3" s="53" t="s">
        <v>324</v>
      </c>
      <c r="O3" s="53" t="s">
        <v>325</v>
      </c>
    </row>
    <row r="4" spans="1:15" s="41" customFormat="1" ht="18" customHeight="1">
      <c r="A4" s="23" t="s">
        <v>1152</v>
      </c>
      <c r="B4" s="57">
        <v>19807935.640000001</v>
      </c>
      <c r="C4" s="40">
        <v>451586.71</v>
      </c>
      <c r="D4" s="40">
        <v>791964.59</v>
      </c>
      <c r="E4" s="40">
        <v>116165.97</v>
      </c>
      <c r="F4" s="25">
        <v>3059.1</v>
      </c>
      <c r="G4" s="25">
        <v>4364.2</v>
      </c>
      <c r="H4" s="25">
        <v>478.37</v>
      </c>
      <c r="I4" s="57">
        <v>11408417</v>
      </c>
      <c r="J4" s="40">
        <v>146316</v>
      </c>
      <c r="K4" s="40">
        <v>202351</v>
      </c>
      <c r="L4" s="25">
        <v>196871</v>
      </c>
      <c r="M4" s="25">
        <v>3459</v>
      </c>
      <c r="N4" s="25">
        <v>3823</v>
      </c>
      <c r="O4" s="25">
        <v>3068</v>
      </c>
    </row>
    <row r="5" spans="1:15" s="41" customFormat="1" ht="18" customHeight="1">
      <c r="A5" s="23" t="s">
        <v>1153</v>
      </c>
      <c r="B5" s="40">
        <v>2238308.4300000002</v>
      </c>
      <c r="C5" s="25">
        <v>37377.1</v>
      </c>
      <c r="D5" s="25">
        <v>42962.07</v>
      </c>
      <c r="E5" s="25">
        <v>15035.24</v>
      </c>
      <c r="F5" s="25">
        <v>204.26</v>
      </c>
      <c r="G5" s="25">
        <v>357.95</v>
      </c>
      <c r="H5" s="25">
        <v>325.22000000000003</v>
      </c>
      <c r="I5" s="57">
        <v>11837684</v>
      </c>
      <c r="J5" s="40">
        <v>157349</v>
      </c>
      <c r="K5" s="40">
        <v>158746</v>
      </c>
      <c r="L5" s="25">
        <v>122581</v>
      </c>
      <c r="M5" s="25">
        <v>2866</v>
      </c>
      <c r="N5" s="25">
        <v>3962</v>
      </c>
      <c r="O5" s="25">
        <v>1935</v>
      </c>
    </row>
    <row r="6" spans="1:15" s="34" customFormat="1" ht="18" customHeight="1">
      <c r="A6" s="19" t="s">
        <v>1162</v>
      </c>
      <c r="B6" s="37">
        <v>2238308.4300000002</v>
      </c>
      <c r="C6" s="21">
        <v>37377.1</v>
      </c>
      <c r="D6" s="21">
        <v>42962.07</v>
      </c>
      <c r="E6" s="21">
        <v>15035.24</v>
      </c>
      <c r="F6" s="21">
        <v>204.26</v>
      </c>
      <c r="G6" s="21">
        <v>357.95</v>
      </c>
      <c r="H6" s="21">
        <v>325.22000000000003</v>
      </c>
      <c r="I6" s="58">
        <v>11837684</v>
      </c>
      <c r="J6" s="37">
        <v>157349</v>
      </c>
      <c r="K6" s="37">
        <v>158746</v>
      </c>
      <c r="L6" s="21">
        <v>122581</v>
      </c>
      <c r="M6" s="21">
        <v>2866</v>
      </c>
      <c r="N6" s="21">
        <v>3962</v>
      </c>
      <c r="O6" s="21">
        <v>1935</v>
      </c>
    </row>
    <row r="7" spans="1:15" s="34" customFormat="1" ht="13.5" customHeight="1">
      <c r="A7" s="469"/>
      <c r="B7" s="469"/>
      <c r="C7" s="469"/>
      <c r="D7" s="469"/>
      <c r="E7" s="469"/>
      <c r="F7" s="469"/>
      <c r="G7" s="469"/>
      <c r="H7" s="469"/>
      <c r="I7" s="469"/>
    </row>
    <row r="8" spans="1:15" s="34" customFormat="1" ht="13.5" customHeight="1">
      <c r="A8" s="841" t="s">
        <v>1154</v>
      </c>
      <c r="B8" s="841"/>
      <c r="C8" s="841"/>
      <c r="D8" s="841"/>
      <c r="E8" s="841"/>
      <c r="F8" s="841"/>
      <c r="G8" s="841"/>
      <c r="H8" s="841"/>
      <c r="I8" s="841"/>
    </row>
    <row r="9" spans="1:15" s="34" customFormat="1" ht="13.5" customHeight="1">
      <c r="A9" s="841" t="s">
        <v>199</v>
      </c>
      <c r="B9" s="841"/>
      <c r="C9" s="841"/>
      <c r="D9" s="841"/>
      <c r="E9" s="841"/>
      <c r="F9" s="841"/>
      <c r="G9" s="841"/>
      <c r="H9" s="841"/>
      <c r="I9" s="841"/>
    </row>
    <row r="10" spans="1:15" s="34" customFormat="1" ht="24.6" customHeight="1"/>
    <row r="11" spans="1:15">
      <c r="B11" s="131"/>
      <c r="C11" s="131"/>
      <c r="D11" s="131"/>
      <c r="E11" s="131"/>
      <c r="F11" s="131"/>
      <c r="G11" s="131"/>
      <c r="H11" s="131"/>
    </row>
    <row r="12" spans="1:15">
      <c r="B12" s="131"/>
      <c r="C12" s="131"/>
      <c r="D12" s="131"/>
      <c r="E12" s="131"/>
      <c r="F12" s="131"/>
      <c r="G12" s="131"/>
      <c r="H12" s="131"/>
    </row>
    <row r="17" spans="4:4">
      <c r="D17" s="391"/>
    </row>
  </sheetData>
  <mergeCells count="6">
    <mergeCell ref="A9:I9"/>
    <mergeCell ref="A8:I8"/>
    <mergeCell ref="A1:G1"/>
    <mergeCell ref="A2:A3"/>
    <mergeCell ref="B2:H2"/>
    <mergeCell ref="I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E25" sqref="E25"/>
    </sheetView>
  </sheetViews>
  <sheetFormatPr defaultColWidth="9.140625" defaultRowHeight="15"/>
  <cols>
    <col min="1" max="9" width="14.5703125" style="16" bestFit="1" customWidth="1"/>
    <col min="10" max="10" width="5" style="16" bestFit="1" customWidth="1"/>
    <col min="11" max="16384" width="9.140625" style="16"/>
  </cols>
  <sheetData>
    <row r="1" spans="1:9" ht="18.75" customHeight="1">
      <c r="A1" s="909" t="s">
        <v>327</v>
      </c>
      <c r="B1" s="909"/>
      <c r="C1" s="909"/>
      <c r="D1" s="909"/>
      <c r="E1" s="909"/>
      <c r="F1" s="909"/>
      <c r="G1" s="909"/>
    </row>
    <row r="2" spans="1:9" s="34" customFormat="1" ht="27" customHeight="1">
      <c r="A2" s="863" t="s">
        <v>123</v>
      </c>
      <c r="B2" s="869" t="s">
        <v>163</v>
      </c>
      <c r="C2" s="925"/>
      <c r="D2" s="925"/>
      <c r="E2" s="870"/>
      <c r="F2" s="999" t="s">
        <v>328</v>
      </c>
      <c r="G2" s="1000"/>
      <c r="H2" s="1000"/>
      <c r="I2" s="1001"/>
    </row>
    <row r="3" spans="1:9" s="34" customFormat="1" ht="18" customHeight="1">
      <c r="A3" s="865"/>
      <c r="B3" s="53" t="s">
        <v>319</v>
      </c>
      <c r="C3" s="53" t="s">
        <v>320</v>
      </c>
      <c r="D3" s="53" t="s">
        <v>321</v>
      </c>
      <c r="E3" s="53" t="s">
        <v>322</v>
      </c>
      <c r="F3" s="53" t="s">
        <v>319</v>
      </c>
      <c r="G3" s="53" t="s">
        <v>320</v>
      </c>
      <c r="H3" s="53" t="s">
        <v>321</v>
      </c>
      <c r="I3" s="53" t="s">
        <v>322</v>
      </c>
    </row>
    <row r="4" spans="1:9" s="41" customFormat="1" ht="18" customHeight="1">
      <c r="A4" s="23" t="s">
        <v>1152</v>
      </c>
      <c r="B4" s="25">
        <v>86939.552666000032</v>
      </c>
      <c r="C4" s="25">
        <v>108.87295925000001</v>
      </c>
      <c r="D4" s="25">
        <v>2867.3803537999997</v>
      </c>
      <c r="E4" s="25">
        <v>354.29509425000003</v>
      </c>
      <c r="F4" s="25">
        <v>27041</v>
      </c>
      <c r="G4" s="25">
        <v>3400</v>
      </c>
      <c r="H4" s="25">
        <v>300</v>
      </c>
      <c r="I4" s="25">
        <v>19162</v>
      </c>
    </row>
    <row r="5" spans="1:9" s="41" customFormat="1" ht="18" customHeight="1">
      <c r="A5" s="23" t="s">
        <v>1153</v>
      </c>
      <c r="B5" s="25">
        <v>6035.145477</v>
      </c>
      <c r="C5" s="25">
        <v>4.5833199999999996</v>
      </c>
      <c r="D5" s="25">
        <v>14.829651500000001</v>
      </c>
      <c r="E5" s="25">
        <v>51.902639000000001</v>
      </c>
      <c r="F5" s="25">
        <v>64170</v>
      </c>
      <c r="G5" s="25">
        <v>200</v>
      </c>
      <c r="H5" s="25">
        <v>0</v>
      </c>
      <c r="I5" s="25">
        <v>0</v>
      </c>
    </row>
    <row r="6" spans="1:9" s="34" customFormat="1" ht="18" customHeight="1">
      <c r="A6" s="19" t="s">
        <v>1162</v>
      </c>
      <c r="B6" s="21">
        <v>6035.145477</v>
      </c>
      <c r="C6" s="21">
        <v>4.5833199999999996</v>
      </c>
      <c r="D6" s="21">
        <v>14.829651500000001</v>
      </c>
      <c r="E6" s="21">
        <v>51.902639000000001</v>
      </c>
      <c r="F6" s="21">
        <v>64170</v>
      </c>
      <c r="G6" s="21">
        <v>200</v>
      </c>
      <c r="H6" s="21">
        <v>0</v>
      </c>
      <c r="I6" s="21">
        <v>0</v>
      </c>
    </row>
    <row r="7" spans="1:9" s="34" customFormat="1" ht="15" customHeight="1">
      <c r="A7" s="841"/>
      <c r="B7" s="841"/>
      <c r="C7" s="841"/>
      <c r="D7" s="841"/>
      <c r="E7" s="841"/>
      <c r="F7" s="841"/>
      <c r="G7" s="841"/>
      <c r="H7" s="841"/>
      <c r="I7" s="841"/>
    </row>
    <row r="8" spans="1:9" s="34" customFormat="1" ht="15" customHeight="1">
      <c r="A8" s="841" t="s">
        <v>1154</v>
      </c>
      <c r="B8" s="841"/>
      <c r="C8" s="841"/>
      <c r="D8" s="841"/>
      <c r="E8" s="841"/>
      <c r="F8" s="841"/>
      <c r="G8" s="841"/>
      <c r="H8" s="841"/>
      <c r="I8" s="841"/>
    </row>
    <row r="9" spans="1:9" s="34" customFormat="1" ht="15" customHeight="1">
      <c r="A9" s="841" t="s">
        <v>168</v>
      </c>
      <c r="B9" s="841"/>
      <c r="C9" s="841"/>
      <c r="D9" s="841"/>
      <c r="E9" s="841"/>
      <c r="F9" s="841"/>
      <c r="G9" s="841"/>
      <c r="H9" s="841"/>
      <c r="I9" s="841"/>
    </row>
    <row r="10" spans="1:9" s="34" customFormat="1" ht="24.6" customHeight="1"/>
    <row r="11" spans="1:9">
      <c r="D11" s="55"/>
    </row>
    <row r="12" spans="1:9">
      <c r="B12" s="55"/>
      <c r="C12" s="55"/>
      <c r="D12" s="55"/>
      <c r="E12" s="55"/>
    </row>
  </sheetData>
  <mergeCells count="7">
    <mergeCell ref="A8:I8"/>
    <mergeCell ref="A9:I9"/>
    <mergeCell ref="A1:G1"/>
    <mergeCell ref="A2:A3"/>
    <mergeCell ref="B2:E2"/>
    <mergeCell ref="F2:I2"/>
    <mergeCell ref="A7:I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zoomScaleNormal="100" workbookViewId="0">
      <selection activeCell="F16" sqref="F16"/>
    </sheetView>
  </sheetViews>
  <sheetFormatPr defaultColWidth="9.140625" defaultRowHeight="15"/>
  <cols>
    <col min="1" max="1" width="12.140625" style="16" bestFit="1" customWidth="1"/>
    <col min="2" max="2" width="12.140625" style="16" customWidth="1"/>
    <col min="3" max="6" width="12.140625" style="16" bestFit="1" customWidth="1"/>
    <col min="7" max="7" width="12.140625" style="16" customWidth="1"/>
    <col min="8" max="11" width="12.140625" style="16" bestFit="1" customWidth="1"/>
    <col min="12" max="12" width="22.42578125" style="16" bestFit="1" customWidth="1"/>
    <col min="13" max="13" width="4.5703125" style="16" bestFit="1" customWidth="1"/>
    <col min="14" max="16384" width="9.140625" style="16"/>
  </cols>
  <sheetData>
    <row r="1" spans="1:12" ht="13.5" customHeight="1">
      <c r="A1" s="909" t="s">
        <v>509</v>
      </c>
      <c r="B1" s="909"/>
      <c r="C1" s="909"/>
      <c r="D1" s="909"/>
      <c r="E1" s="909"/>
      <c r="F1" s="909"/>
      <c r="G1" s="909"/>
      <c r="H1" s="909"/>
      <c r="I1" s="909"/>
      <c r="J1" s="909"/>
      <c r="K1" s="909"/>
      <c r="L1" s="909"/>
    </row>
    <row r="2" spans="1:12" s="34" customFormat="1" ht="19.5" customHeight="1">
      <c r="A2" s="863" t="s">
        <v>123</v>
      </c>
      <c r="B2" s="1004" t="s">
        <v>307</v>
      </c>
      <c r="C2" s="1005"/>
      <c r="D2" s="1005"/>
      <c r="E2" s="1005"/>
      <c r="F2" s="1006"/>
      <c r="G2" s="869" t="s">
        <v>314</v>
      </c>
      <c r="H2" s="1002"/>
      <c r="I2" s="1002"/>
      <c r="J2" s="1002"/>
      <c r="K2" s="1003"/>
    </row>
    <row r="3" spans="1:12" s="34" customFormat="1" ht="15" customHeight="1">
      <c r="A3" s="912"/>
      <c r="B3" s="316" t="s">
        <v>865</v>
      </c>
      <c r="C3" s="312" t="s">
        <v>329</v>
      </c>
      <c r="D3" s="53" t="s">
        <v>510</v>
      </c>
      <c r="E3" s="53" t="s">
        <v>511</v>
      </c>
      <c r="F3" s="53" t="s">
        <v>330</v>
      </c>
      <c r="G3" s="53" t="s">
        <v>865</v>
      </c>
      <c r="H3" s="53" t="s">
        <v>329</v>
      </c>
      <c r="I3" s="53" t="s">
        <v>510</v>
      </c>
      <c r="J3" s="53" t="s">
        <v>511</v>
      </c>
      <c r="K3" s="53" t="s">
        <v>330</v>
      </c>
    </row>
    <row r="4" spans="1:12" s="41" customFormat="1" ht="17.25" customHeight="1">
      <c r="A4" s="23" t="s">
        <v>1152</v>
      </c>
      <c r="B4" s="338">
        <v>518128.07449999999</v>
      </c>
      <c r="C4" s="40">
        <v>2076224.1855000004</v>
      </c>
      <c r="D4" s="40">
        <v>334787.25059999991</v>
      </c>
      <c r="E4" s="25">
        <v>40767.249000000011</v>
      </c>
      <c r="F4" s="25">
        <v>18836.672800000004</v>
      </c>
      <c r="G4" s="25">
        <v>945975.53699999955</v>
      </c>
      <c r="H4" s="40">
        <v>2194862.3722000001</v>
      </c>
      <c r="I4" s="40">
        <v>296421.94630000001</v>
      </c>
      <c r="J4" s="25">
        <v>28522.546200000004</v>
      </c>
      <c r="K4" s="25">
        <v>0</v>
      </c>
    </row>
    <row r="5" spans="1:12" s="41" customFormat="1" ht="17.25" customHeight="1">
      <c r="A5" s="23" t="s">
        <v>1153</v>
      </c>
      <c r="B5" s="25">
        <v>65802.63430000002</v>
      </c>
      <c r="C5" s="40">
        <v>226398.45009999999</v>
      </c>
      <c r="D5" s="25">
        <v>41371.289399999994</v>
      </c>
      <c r="E5" s="25">
        <v>1072.4643999999998</v>
      </c>
      <c r="F5" s="25">
        <v>1416.4751999999999</v>
      </c>
      <c r="G5" s="25">
        <v>67252.576399999933</v>
      </c>
      <c r="H5" s="40">
        <v>121744.52200000001</v>
      </c>
      <c r="I5" s="25">
        <v>4339.9309000000012</v>
      </c>
      <c r="J5" s="25">
        <v>0</v>
      </c>
      <c r="K5" s="25">
        <v>0</v>
      </c>
    </row>
    <row r="6" spans="1:12" s="34" customFormat="1" ht="17.25" customHeight="1">
      <c r="A6" s="19" t="s">
        <v>1162</v>
      </c>
      <c r="B6" s="21">
        <v>65802.63430000002</v>
      </c>
      <c r="C6" s="37">
        <v>226398.45009999999</v>
      </c>
      <c r="D6" s="21">
        <v>41371.289399999994</v>
      </c>
      <c r="E6" s="21">
        <v>1072.4643999999998</v>
      </c>
      <c r="F6" s="21">
        <v>1416.4751999999999</v>
      </c>
      <c r="G6" s="21">
        <v>67252.576399999933</v>
      </c>
      <c r="H6" s="37">
        <v>121744.52200000001</v>
      </c>
      <c r="I6" s="21">
        <v>4339.9309000000012</v>
      </c>
      <c r="J6" s="21">
        <v>0</v>
      </c>
      <c r="K6" s="21">
        <v>0</v>
      </c>
    </row>
    <row r="7" spans="1:12" s="34" customFormat="1" ht="13.5" customHeight="1">
      <c r="A7" s="933" t="s">
        <v>1154</v>
      </c>
      <c r="B7" s="933"/>
      <c r="C7" s="933"/>
      <c r="D7" s="933"/>
      <c r="E7" s="933"/>
      <c r="F7" s="933"/>
      <c r="G7" s="933"/>
      <c r="H7" s="933"/>
      <c r="I7" s="933"/>
      <c r="J7" s="933"/>
      <c r="K7" s="933"/>
    </row>
    <row r="8" spans="1:12" s="34" customFormat="1" ht="28.35" customHeight="1">
      <c r="A8" s="933" t="s">
        <v>312</v>
      </c>
      <c r="B8" s="933"/>
      <c r="C8" s="933"/>
      <c r="D8" s="933"/>
      <c r="E8" s="933"/>
      <c r="F8" s="933"/>
      <c r="G8" s="933"/>
      <c r="H8" s="933"/>
      <c r="I8" s="933"/>
      <c r="J8" s="933"/>
      <c r="K8" s="933"/>
    </row>
    <row r="9" spans="1:12">
      <c r="A9" s="34"/>
      <c r="B9" s="34"/>
      <c r="C9" s="34"/>
      <c r="D9" s="34"/>
      <c r="E9" s="34"/>
      <c r="F9" s="34"/>
      <c r="G9" s="34"/>
      <c r="H9" s="34"/>
      <c r="I9" s="34"/>
      <c r="J9" s="34"/>
      <c r="K9" s="34"/>
    </row>
    <row r="10" spans="1:12">
      <c r="B10" s="55"/>
      <c r="C10" s="55"/>
      <c r="D10" s="55"/>
      <c r="E10" s="55"/>
      <c r="F10" s="55"/>
      <c r="G10" s="55"/>
      <c r="H10" s="55"/>
      <c r="I10" s="55"/>
      <c r="J10" s="55"/>
      <c r="K10" s="55"/>
    </row>
    <row r="11" spans="1:12">
      <c r="C11" s="131"/>
      <c r="D11" s="131"/>
      <c r="E11" s="131"/>
      <c r="F11" s="131"/>
      <c r="G11" s="131"/>
      <c r="H11" s="131"/>
      <c r="I11" s="131"/>
      <c r="J11" s="131"/>
      <c r="K11" s="131"/>
    </row>
    <row r="12" spans="1:12">
      <c r="B12" s="55"/>
      <c r="C12" s="55"/>
      <c r="D12" s="55"/>
      <c r="E12" s="55"/>
      <c r="F12" s="55"/>
      <c r="G12" s="55"/>
      <c r="H12" s="55"/>
      <c r="I12" s="55"/>
      <c r="J12" s="55"/>
      <c r="K12" s="55"/>
    </row>
    <row r="13" spans="1:12">
      <c r="B13" s="1152"/>
      <c r="C13" s="1152"/>
    </row>
    <row r="14" spans="1:12">
      <c r="B14" s="1152"/>
      <c r="C14" s="1152"/>
    </row>
    <row r="15" spans="1:12">
      <c r="B15" s="1152"/>
      <c r="C15" s="1152"/>
    </row>
    <row r="16" spans="1:12">
      <c r="B16" s="82"/>
      <c r="C16" s="82"/>
    </row>
  </sheetData>
  <mergeCells count="6">
    <mergeCell ref="A8:K8"/>
    <mergeCell ref="A1:L1"/>
    <mergeCell ref="A2:A3"/>
    <mergeCell ref="A7:K7"/>
    <mergeCell ref="G2:K2"/>
    <mergeCell ref="B2:F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C25" sqref="C25"/>
    </sheetView>
  </sheetViews>
  <sheetFormatPr defaultColWidth="9.140625" defaultRowHeight="15"/>
  <cols>
    <col min="1" max="1" width="14.5703125" style="16" bestFit="1" customWidth="1"/>
    <col min="2" max="2" width="11.5703125" style="16" bestFit="1" customWidth="1"/>
    <col min="3" max="3" width="12.140625" style="16" bestFit="1" customWidth="1"/>
    <col min="4" max="4" width="12" style="16" bestFit="1" customWidth="1"/>
    <col min="5" max="5" width="12.140625" style="16" bestFit="1" customWidth="1"/>
    <col min="6" max="6" width="11.42578125" style="16" bestFit="1" customWidth="1"/>
    <col min="7" max="7" width="12.140625" style="16" bestFit="1" customWidth="1"/>
    <col min="8" max="8" width="9" style="16" bestFit="1" customWidth="1"/>
    <col min="9" max="9" width="11.5703125" style="16" bestFit="1" customWidth="1"/>
    <col min="10" max="10" width="4.5703125" style="16" bestFit="1" customWidth="1"/>
    <col min="11" max="16384" width="9.140625" style="16"/>
  </cols>
  <sheetData>
    <row r="1" spans="1:9" ht="13.5" customHeight="1">
      <c r="A1" s="862" t="s">
        <v>738</v>
      </c>
      <c r="B1" s="862"/>
      <c r="C1" s="862"/>
      <c r="D1" s="862"/>
      <c r="E1" s="862"/>
      <c r="F1" s="862"/>
      <c r="G1" s="862"/>
      <c r="H1" s="862"/>
      <c r="I1" s="862"/>
    </row>
    <row r="2" spans="1:9" s="34" customFormat="1" ht="20.25" customHeight="1">
      <c r="A2" s="863" t="s">
        <v>84</v>
      </c>
      <c r="B2" s="866" t="s">
        <v>85</v>
      </c>
      <c r="C2" s="867"/>
      <c r="D2" s="867"/>
      <c r="E2" s="867"/>
      <c r="F2" s="867"/>
      <c r="G2" s="867"/>
      <c r="H2" s="867"/>
      <c r="I2" s="868"/>
    </row>
    <row r="3" spans="1:9" s="34" customFormat="1" ht="18" customHeight="1">
      <c r="A3" s="864"/>
      <c r="B3" s="866" t="s">
        <v>86</v>
      </c>
      <c r="C3" s="867"/>
      <c r="D3" s="867"/>
      <c r="E3" s="867"/>
      <c r="F3" s="867"/>
      <c r="G3" s="868"/>
      <c r="H3" s="869" t="s">
        <v>87</v>
      </c>
      <c r="I3" s="870"/>
    </row>
    <row r="4" spans="1:9" s="34" customFormat="1" ht="26.25" customHeight="1">
      <c r="A4" s="864"/>
      <c r="B4" s="871" t="s">
        <v>88</v>
      </c>
      <c r="C4" s="872"/>
      <c r="D4" s="871" t="s">
        <v>89</v>
      </c>
      <c r="E4" s="872"/>
      <c r="F4" s="871" t="s">
        <v>90</v>
      </c>
      <c r="G4" s="872"/>
      <c r="H4" s="873" t="s">
        <v>91</v>
      </c>
      <c r="I4" s="873" t="s">
        <v>727</v>
      </c>
    </row>
    <row r="5" spans="1:9" s="34" customFormat="1" ht="27.75" customHeight="1">
      <c r="A5" s="865"/>
      <c r="B5" s="18" t="s">
        <v>91</v>
      </c>
      <c r="C5" s="18" t="s">
        <v>727</v>
      </c>
      <c r="D5" s="18" t="s">
        <v>91</v>
      </c>
      <c r="E5" s="18" t="s">
        <v>727</v>
      </c>
      <c r="F5" s="18" t="s">
        <v>91</v>
      </c>
      <c r="G5" s="18" t="s">
        <v>521</v>
      </c>
      <c r="H5" s="874"/>
      <c r="I5" s="874"/>
    </row>
    <row r="6" spans="1:9" s="41" customFormat="1" ht="18" customHeight="1">
      <c r="A6" s="23" t="s">
        <v>1152</v>
      </c>
      <c r="B6" s="26">
        <v>54</v>
      </c>
      <c r="C6" s="25">
        <v>15484.529999999999</v>
      </c>
      <c r="D6" s="26">
        <v>1</v>
      </c>
      <c r="E6" s="25">
        <v>15298.5</v>
      </c>
      <c r="F6" s="26">
        <v>17</v>
      </c>
      <c r="G6" s="25">
        <v>2292.36</v>
      </c>
      <c r="H6" s="26">
        <v>71</v>
      </c>
      <c r="I6" s="30">
        <v>33075.39</v>
      </c>
    </row>
    <row r="7" spans="1:9" s="41" customFormat="1" ht="18" customHeight="1">
      <c r="A7" s="23" t="s">
        <v>1153</v>
      </c>
      <c r="B7" s="24">
        <v>2</v>
      </c>
      <c r="C7" s="24">
        <v>32.6</v>
      </c>
      <c r="D7" s="24">
        <v>0</v>
      </c>
      <c r="E7" s="24">
        <v>0</v>
      </c>
      <c r="F7" s="24">
        <v>0</v>
      </c>
      <c r="G7" s="24">
        <v>0</v>
      </c>
      <c r="H7" s="24">
        <v>2</v>
      </c>
      <c r="I7" s="24">
        <v>32.6</v>
      </c>
    </row>
    <row r="8" spans="1:9" s="34" customFormat="1" ht="18" customHeight="1">
      <c r="A8" s="19" t="s">
        <v>1162</v>
      </c>
      <c r="B8" s="22">
        <v>2</v>
      </c>
      <c r="C8" s="21">
        <v>32.6</v>
      </c>
      <c r="D8" s="22">
        <v>0</v>
      </c>
      <c r="E8" s="21">
        <v>0</v>
      </c>
      <c r="F8" s="22">
        <v>0</v>
      </c>
      <c r="G8" s="21">
        <v>0</v>
      </c>
      <c r="H8" s="22">
        <v>2</v>
      </c>
      <c r="I8" s="28">
        <v>32.6</v>
      </c>
    </row>
    <row r="9" spans="1:9" s="130" customFormat="1" ht="18" customHeight="1">
      <c r="A9" s="148" t="s">
        <v>451</v>
      </c>
      <c r="B9" s="149"/>
      <c r="C9" s="150"/>
      <c r="D9" s="149"/>
      <c r="E9" s="150"/>
      <c r="F9" s="149"/>
      <c r="G9" s="150"/>
      <c r="H9" s="149"/>
      <c r="I9" s="151"/>
    </row>
    <row r="10" spans="1:9" s="130" customFormat="1" ht="18" customHeight="1">
      <c r="A10" s="148" t="s">
        <v>452</v>
      </c>
      <c r="B10" s="149"/>
      <c r="C10" s="150"/>
      <c r="D10" s="149"/>
      <c r="E10" s="150"/>
      <c r="F10" s="149"/>
      <c r="G10" s="150"/>
      <c r="H10" s="149"/>
      <c r="I10" s="151"/>
    </row>
    <row r="11" spans="1:9" s="34" customFormat="1" ht="15" customHeight="1">
      <c r="A11" s="841" t="s">
        <v>1154</v>
      </c>
      <c r="B11" s="841"/>
      <c r="C11" s="841"/>
      <c r="D11" s="841"/>
      <c r="E11" s="841"/>
      <c r="F11" s="841"/>
      <c r="G11" s="841"/>
      <c r="H11" s="841"/>
      <c r="I11" s="841"/>
    </row>
    <row r="12" spans="1:9" s="34" customFormat="1" ht="13.5" customHeight="1">
      <c r="A12" s="841" t="s">
        <v>76</v>
      </c>
      <c r="B12" s="841"/>
      <c r="C12" s="841"/>
      <c r="D12" s="841"/>
      <c r="E12" s="841"/>
      <c r="F12" s="841"/>
      <c r="G12" s="841"/>
      <c r="H12" s="841"/>
      <c r="I12" s="841"/>
    </row>
    <row r="13" spans="1:9" s="34" customFormat="1" ht="28.35" customHeight="1"/>
  </sheetData>
  <mergeCells count="12">
    <mergeCell ref="A12:I12"/>
    <mergeCell ref="A1:I1"/>
    <mergeCell ref="A2:A5"/>
    <mergeCell ref="B2:I2"/>
    <mergeCell ref="B3:G3"/>
    <mergeCell ref="H3:I3"/>
    <mergeCell ref="B4:C4"/>
    <mergeCell ref="D4:E4"/>
    <mergeCell ref="F4:G4"/>
    <mergeCell ref="H4:H5"/>
    <mergeCell ref="I4:I5"/>
    <mergeCell ref="A11:I11"/>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F20" sqref="F20"/>
    </sheetView>
  </sheetViews>
  <sheetFormatPr defaultColWidth="9.140625" defaultRowHeight="15"/>
  <cols>
    <col min="1" max="1" width="12.42578125" style="16" bestFit="1" customWidth="1"/>
    <col min="2" max="2" width="12.42578125" style="16" customWidth="1"/>
    <col min="3" max="6" width="12.42578125" style="16" bestFit="1" customWidth="1"/>
    <col min="7" max="7" width="12.42578125" style="16" customWidth="1"/>
    <col min="8" max="10" width="12.140625" style="16" bestFit="1" customWidth="1"/>
    <col min="11" max="11" width="12.42578125" style="16" bestFit="1" customWidth="1"/>
    <col min="12" max="12" width="4.5703125" style="16" bestFit="1" customWidth="1"/>
    <col min="13" max="16384" width="9.140625" style="16"/>
  </cols>
  <sheetData>
    <row r="1" spans="1:13" ht="17.25" customHeight="1">
      <c r="A1" s="855" t="s">
        <v>513</v>
      </c>
      <c r="B1" s="855"/>
      <c r="C1" s="855"/>
      <c r="D1" s="855"/>
      <c r="E1" s="855"/>
      <c r="F1" s="855"/>
      <c r="G1" s="855"/>
      <c r="H1" s="855"/>
      <c r="I1" s="855"/>
      <c r="J1" s="855"/>
      <c r="K1" s="855"/>
    </row>
    <row r="2" spans="1:13" s="34" customFormat="1" ht="18" customHeight="1">
      <c r="A2" s="1008" t="s">
        <v>123</v>
      </c>
      <c r="B2" s="1010" t="s">
        <v>307</v>
      </c>
      <c r="C2" s="1005"/>
      <c r="D2" s="1005"/>
      <c r="E2" s="1005"/>
      <c r="F2" s="1006"/>
      <c r="G2" s="1011" t="s">
        <v>314</v>
      </c>
      <c r="H2" s="1002"/>
      <c r="I2" s="1002"/>
      <c r="J2" s="1002"/>
      <c r="K2" s="1003"/>
    </row>
    <row r="3" spans="1:13" s="34" customFormat="1" ht="18" customHeight="1">
      <c r="A3" s="1009"/>
      <c r="B3" s="367" t="s">
        <v>865</v>
      </c>
      <c r="C3" s="368" t="s">
        <v>329</v>
      </c>
      <c r="D3" s="364" t="s">
        <v>512</v>
      </c>
      <c r="E3" s="364" t="s">
        <v>511</v>
      </c>
      <c r="F3" s="364" t="s">
        <v>330</v>
      </c>
      <c r="G3" s="364" t="s">
        <v>865</v>
      </c>
      <c r="H3" s="364" t="s">
        <v>329</v>
      </c>
      <c r="I3" s="364" t="s">
        <v>510</v>
      </c>
      <c r="J3" s="364" t="s">
        <v>511</v>
      </c>
      <c r="K3" s="364" t="s">
        <v>330</v>
      </c>
    </row>
    <row r="4" spans="1:13" s="41" customFormat="1" ht="16.5" customHeight="1">
      <c r="A4" s="369" t="s">
        <v>1152</v>
      </c>
      <c r="B4" s="753">
        <v>270716.15176625003</v>
      </c>
      <c r="C4" s="751">
        <v>5020376.4571561432</v>
      </c>
      <c r="D4" s="751">
        <v>1414692.6366988276</v>
      </c>
      <c r="E4" s="751">
        <v>205119.23488783656</v>
      </c>
      <c r="F4" s="751">
        <v>147703.2951883616</v>
      </c>
      <c r="G4" s="752">
        <v>9458314.1573107503</v>
      </c>
      <c r="H4" s="751">
        <v>4200021.4661395</v>
      </c>
      <c r="I4" s="751">
        <v>455436.82177275</v>
      </c>
      <c r="J4" s="751">
        <v>3146.4006292500003</v>
      </c>
      <c r="K4" s="751">
        <v>28.00967825</v>
      </c>
    </row>
    <row r="5" spans="1:13" s="41" customFormat="1" ht="16.5" customHeight="1">
      <c r="A5" s="370" t="s">
        <v>1153</v>
      </c>
      <c r="B5" s="371">
        <v>56458.654292500018</v>
      </c>
      <c r="C5" s="371">
        <v>463360.93231943739</v>
      </c>
      <c r="D5" s="371">
        <v>150251.31364622543</v>
      </c>
      <c r="E5" s="371">
        <v>25982.871919499932</v>
      </c>
      <c r="F5" s="371">
        <v>14936.368426499996</v>
      </c>
      <c r="G5" s="371">
        <v>1146864.319053499</v>
      </c>
      <c r="H5" s="371">
        <v>432254.98450649995</v>
      </c>
      <c r="I5" s="371">
        <v>43798.404622499991</v>
      </c>
      <c r="J5" s="371">
        <v>659.77166575000001</v>
      </c>
      <c r="K5" s="371">
        <v>2.6522227500000004</v>
      </c>
    </row>
    <row r="6" spans="1:13" s="34" customFormat="1" ht="16.5" customHeight="1">
      <c r="A6" s="181" t="s">
        <v>1162</v>
      </c>
      <c r="B6" s="372">
        <v>56458.654292500018</v>
      </c>
      <c r="C6" s="372">
        <v>463360.93231943739</v>
      </c>
      <c r="D6" s="372">
        <v>150251.31364622543</v>
      </c>
      <c r="E6" s="372">
        <v>25982.871919499932</v>
      </c>
      <c r="F6" s="372">
        <v>14936.368426499996</v>
      </c>
      <c r="G6" s="180">
        <v>1146864.319053499</v>
      </c>
      <c r="H6" s="180">
        <v>432254.98450649995</v>
      </c>
      <c r="I6" s="372">
        <v>43798.404622499991</v>
      </c>
      <c r="J6" s="154">
        <v>659.77166575000001</v>
      </c>
      <c r="K6" s="154">
        <v>2.6522227500000004</v>
      </c>
      <c r="M6" s="317"/>
    </row>
    <row r="7" spans="1:13" s="34" customFormat="1" ht="27" customHeight="1">
      <c r="A7" s="1012" t="s">
        <v>876</v>
      </c>
      <c r="B7" s="1012"/>
      <c r="C7" s="1012"/>
      <c r="D7" s="1012"/>
      <c r="E7" s="1012"/>
      <c r="F7" s="1012"/>
      <c r="G7" s="1012"/>
      <c r="H7" s="1012"/>
      <c r="I7" s="1012"/>
      <c r="J7" s="1012"/>
      <c r="K7" s="1012"/>
      <c r="M7" s="317"/>
    </row>
    <row r="8" spans="1:13" s="34" customFormat="1" ht="15" customHeight="1">
      <c r="A8" s="1007" t="s">
        <v>1154</v>
      </c>
      <c r="B8" s="1007"/>
      <c r="C8" s="1007"/>
      <c r="D8" s="1007"/>
      <c r="E8" s="1007"/>
      <c r="F8" s="1007"/>
      <c r="G8" s="1007"/>
      <c r="H8" s="1007"/>
      <c r="I8" s="1007"/>
      <c r="J8" s="1007"/>
      <c r="K8" s="1007"/>
    </row>
    <row r="9" spans="1:13" s="34" customFormat="1" ht="13.5" customHeight="1">
      <c r="A9" s="1007" t="s">
        <v>199</v>
      </c>
      <c r="B9" s="1007"/>
      <c r="C9" s="1007"/>
      <c r="D9" s="1007"/>
      <c r="E9" s="1007"/>
      <c r="F9" s="1007"/>
      <c r="G9" s="1007"/>
      <c r="H9" s="1007"/>
      <c r="I9" s="1007"/>
      <c r="J9" s="1007"/>
      <c r="K9" s="1007"/>
    </row>
    <row r="10" spans="1:13" s="34" customFormat="1" ht="26.1" customHeight="1"/>
    <row r="11" spans="1:13">
      <c r="B11" s="82"/>
      <c r="C11" s="82"/>
      <c r="D11" s="82"/>
      <c r="E11" s="82"/>
      <c r="F11" s="82"/>
      <c r="G11" s="82"/>
      <c r="H11" s="82"/>
      <c r="I11" s="82"/>
      <c r="J11" s="82"/>
      <c r="K11" s="82"/>
    </row>
    <row r="17" spans="5:5">
      <c r="E17" s="82"/>
    </row>
  </sheetData>
  <mergeCells count="7">
    <mergeCell ref="A9:K9"/>
    <mergeCell ref="A1:K1"/>
    <mergeCell ref="A2:A3"/>
    <mergeCell ref="A8:K8"/>
    <mergeCell ref="B2:F2"/>
    <mergeCell ref="G2:K2"/>
    <mergeCell ref="A7:K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zoomScaleNormal="100" workbookViewId="0">
      <selection activeCell="G20" sqref="G20"/>
    </sheetView>
  </sheetViews>
  <sheetFormatPr defaultColWidth="9.140625" defaultRowHeight="15"/>
  <cols>
    <col min="1" max="1" width="12.140625" style="16" bestFit="1" customWidth="1"/>
    <col min="2" max="2" width="12.140625" style="16" customWidth="1"/>
    <col min="3" max="6" width="12.140625" style="16" bestFit="1" customWidth="1"/>
    <col min="7" max="7" width="12.140625" style="16" customWidth="1"/>
    <col min="8" max="11" width="12.140625" style="16" bestFit="1" customWidth="1"/>
    <col min="12" max="12" width="4.5703125" style="16" bestFit="1" customWidth="1"/>
    <col min="13" max="16384" width="9.140625" style="16"/>
  </cols>
  <sheetData>
    <row r="1" spans="1:11" ht="15.75" customHeight="1">
      <c r="A1" s="855" t="s">
        <v>516</v>
      </c>
      <c r="B1" s="855"/>
      <c r="C1" s="855"/>
      <c r="D1" s="855"/>
      <c r="E1" s="855"/>
      <c r="F1" s="855"/>
      <c r="G1" s="855"/>
      <c r="H1" s="855"/>
      <c r="I1" s="855"/>
      <c r="J1" s="855"/>
      <c r="K1" s="855"/>
    </row>
    <row r="2" spans="1:11" s="34" customFormat="1" ht="18" customHeight="1">
      <c r="A2" s="923" t="s">
        <v>123</v>
      </c>
      <c r="B2" s="1004" t="s">
        <v>307</v>
      </c>
      <c r="C2" s="1005"/>
      <c r="D2" s="1005"/>
      <c r="E2" s="1005"/>
      <c r="F2" s="1006"/>
      <c r="G2" s="869" t="s">
        <v>314</v>
      </c>
      <c r="H2" s="1002"/>
      <c r="I2" s="1002"/>
      <c r="J2" s="1002"/>
      <c r="K2" s="1003"/>
    </row>
    <row r="3" spans="1:11" s="34" customFormat="1" ht="18" customHeight="1">
      <c r="A3" s="965"/>
      <c r="B3" s="335" t="s">
        <v>865</v>
      </c>
      <c r="C3" s="312" t="s">
        <v>329</v>
      </c>
      <c r="D3" s="53" t="s">
        <v>512</v>
      </c>
      <c r="E3" s="53" t="s">
        <v>511</v>
      </c>
      <c r="F3" s="53" t="s">
        <v>330</v>
      </c>
      <c r="G3" s="53" t="s">
        <v>865</v>
      </c>
      <c r="H3" s="53" t="s">
        <v>329</v>
      </c>
      <c r="I3" s="53" t="s">
        <v>510</v>
      </c>
      <c r="J3" s="53" t="s">
        <v>511</v>
      </c>
      <c r="K3" s="53" t="s">
        <v>330</v>
      </c>
    </row>
    <row r="4" spans="1:11" s="41" customFormat="1" ht="17.25" customHeight="1">
      <c r="A4" s="23" t="s">
        <v>1152</v>
      </c>
      <c r="B4" s="330">
        <v>44.135638749999998</v>
      </c>
      <c r="C4" s="330">
        <v>80151.358028000031</v>
      </c>
      <c r="D4" s="330">
        <v>9980.0117817500013</v>
      </c>
      <c r="E4" s="330">
        <v>90.023634250000001</v>
      </c>
      <c r="F4" s="330">
        <v>0</v>
      </c>
      <c r="G4" s="25">
        <v>0</v>
      </c>
      <c r="H4" s="25">
        <v>4.5203384999999994</v>
      </c>
      <c r="I4" s="25">
        <v>5.1651749999999996E-2</v>
      </c>
      <c r="J4" s="25">
        <v>5.1651749999999996E-2</v>
      </c>
      <c r="K4" s="25">
        <v>5.1651749999999996E-2</v>
      </c>
    </row>
    <row r="5" spans="1:11" s="41" customFormat="1" ht="17.25" customHeight="1">
      <c r="A5" s="23" t="s">
        <v>1153</v>
      </c>
      <c r="B5" s="332">
        <v>0</v>
      </c>
      <c r="C5" s="331">
        <v>5506.4948050000003</v>
      </c>
      <c r="D5" s="331">
        <v>598.1253825</v>
      </c>
      <c r="E5" s="332">
        <v>1.8409</v>
      </c>
      <c r="F5" s="332">
        <v>0</v>
      </c>
      <c r="G5" s="54">
        <v>0</v>
      </c>
      <c r="H5" s="54">
        <v>0</v>
      </c>
      <c r="I5" s="25">
        <v>0</v>
      </c>
      <c r="J5" s="25">
        <v>0</v>
      </c>
      <c r="K5" s="830">
        <v>0</v>
      </c>
    </row>
    <row r="6" spans="1:11" s="34" customFormat="1" ht="17.25" customHeight="1">
      <c r="A6" s="19" t="s">
        <v>1162</v>
      </c>
      <c r="B6" s="334">
        <v>0</v>
      </c>
      <c r="C6" s="333">
        <v>5506.4948050000003</v>
      </c>
      <c r="D6" s="333">
        <v>598.1253825</v>
      </c>
      <c r="E6" s="334">
        <v>1.8409</v>
      </c>
      <c r="F6" s="334">
        <v>0</v>
      </c>
      <c r="G6" s="329">
        <v>0</v>
      </c>
      <c r="H6" s="21">
        <v>0</v>
      </c>
      <c r="I6" s="21">
        <v>0</v>
      </c>
      <c r="J6" s="21">
        <v>0</v>
      </c>
      <c r="K6" s="329">
        <v>0</v>
      </c>
    </row>
    <row r="7" spans="1:11" s="34" customFormat="1" ht="15" customHeight="1">
      <c r="A7" s="933" t="s">
        <v>1154</v>
      </c>
      <c r="B7" s="933"/>
      <c r="C7" s="933"/>
      <c r="D7" s="933"/>
      <c r="E7" s="933"/>
      <c r="F7" s="933"/>
      <c r="G7" s="933"/>
      <c r="H7" s="933"/>
      <c r="I7" s="933"/>
      <c r="J7" s="933"/>
      <c r="K7" s="933"/>
    </row>
    <row r="8" spans="1:11" s="34" customFormat="1" ht="13.5" customHeight="1">
      <c r="A8" s="933" t="s">
        <v>168</v>
      </c>
      <c r="B8" s="933"/>
      <c r="C8" s="933"/>
      <c r="D8" s="933"/>
      <c r="E8" s="933"/>
      <c r="F8" s="933"/>
      <c r="G8" s="933"/>
      <c r="H8" s="933"/>
      <c r="I8" s="933"/>
      <c r="J8" s="933"/>
      <c r="K8" s="933"/>
    </row>
    <row r="9" spans="1:11" s="34" customFormat="1" ht="27.6" customHeight="1">
      <c r="B9" s="194"/>
      <c r="C9" s="194"/>
      <c r="D9" s="194"/>
      <c r="E9" s="194"/>
      <c r="F9" s="194"/>
    </row>
    <row r="10" spans="1:11">
      <c r="B10" s="82"/>
      <c r="C10" s="82"/>
      <c r="D10" s="82"/>
      <c r="E10" s="82"/>
      <c r="F10" s="82"/>
      <c r="G10" s="82"/>
      <c r="H10" s="82"/>
      <c r="I10" s="82"/>
      <c r="J10" s="82"/>
      <c r="K10" s="82"/>
    </row>
    <row r="11" spans="1:11">
      <c r="C11" s="55"/>
      <c r="D11" s="55"/>
      <c r="E11" s="55"/>
      <c r="F11" s="55"/>
      <c r="G11" s="55"/>
      <c r="H11" s="55"/>
      <c r="I11" s="55"/>
      <c r="J11" s="55"/>
      <c r="K11" s="55"/>
    </row>
  </sheetData>
  <mergeCells count="6">
    <mergeCell ref="A8:K8"/>
    <mergeCell ref="A1:K1"/>
    <mergeCell ref="A2:A3"/>
    <mergeCell ref="A7:K7"/>
    <mergeCell ref="G2:K2"/>
    <mergeCell ref="B2:F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zoomScaleNormal="100" workbookViewId="0">
      <selection activeCell="G14" sqref="G14"/>
    </sheetView>
  </sheetViews>
  <sheetFormatPr defaultColWidth="9.140625" defaultRowHeight="15"/>
  <cols>
    <col min="1" max="1" width="12.140625" style="16" bestFit="1" customWidth="1"/>
    <col min="2" max="2" width="13.42578125" style="16" customWidth="1"/>
    <col min="3" max="3" width="15.5703125" style="16" customWidth="1"/>
    <col min="4" max="4" width="13" style="16" bestFit="1" customWidth="1"/>
    <col min="5" max="5" width="10.140625" style="16" bestFit="1" customWidth="1"/>
    <col min="6" max="6" width="12.5703125" style="16" bestFit="1" customWidth="1"/>
    <col min="7" max="7" width="10.140625" style="16" bestFit="1" customWidth="1"/>
    <col min="8" max="8" width="12.5703125" style="16" bestFit="1" customWidth="1"/>
    <col min="9" max="9" width="8.42578125" style="16" bestFit="1" customWidth="1"/>
    <col min="10" max="10" width="14.140625" style="16" bestFit="1" customWidth="1"/>
    <col min="11" max="13" width="12.140625" style="16" bestFit="1" customWidth="1"/>
    <col min="14" max="14" width="11.5703125" style="16" bestFit="1" customWidth="1"/>
    <col min="15" max="15" width="6.140625" style="16" bestFit="1" customWidth="1"/>
    <col min="16" max="16384" width="9.140625" style="16"/>
  </cols>
  <sheetData>
    <row r="1" spans="1:14" ht="15.75" customHeight="1">
      <c r="A1" s="841" t="s">
        <v>31</v>
      </c>
      <c r="B1" s="841"/>
      <c r="C1" s="841"/>
      <c r="D1" s="841"/>
      <c r="E1" s="841"/>
      <c r="F1" s="841"/>
      <c r="G1" s="841"/>
      <c r="H1" s="841"/>
      <c r="I1" s="841"/>
      <c r="J1" s="841"/>
      <c r="K1" s="841"/>
      <c r="L1" s="841"/>
      <c r="M1" s="841"/>
      <c r="N1" s="841"/>
    </row>
    <row r="2" spans="1:14" s="34" customFormat="1" ht="19.5" customHeight="1">
      <c r="A2" s="873" t="s">
        <v>101</v>
      </c>
      <c r="B2" s="873" t="s">
        <v>148</v>
      </c>
      <c r="C2" s="907" t="s">
        <v>125</v>
      </c>
      <c r="D2" s="914"/>
      <c r="E2" s="914"/>
      <c r="F2" s="908"/>
      <c r="G2" s="907" t="s">
        <v>126</v>
      </c>
      <c r="H2" s="914"/>
      <c r="I2" s="914"/>
      <c r="J2" s="908"/>
      <c r="K2" s="907" t="s">
        <v>127</v>
      </c>
      <c r="L2" s="914"/>
      <c r="M2" s="914"/>
      <c r="N2" s="908"/>
    </row>
    <row r="3" spans="1:14" s="34" customFormat="1" ht="36" customHeight="1">
      <c r="A3" s="969"/>
      <c r="B3" s="969"/>
      <c r="C3" s="907" t="s">
        <v>331</v>
      </c>
      <c r="D3" s="908"/>
      <c r="E3" s="871" t="s">
        <v>332</v>
      </c>
      <c r="F3" s="872"/>
      <c r="G3" s="907" t="s">
        <v>331</v>
      </c>
      <c r="H3" s="908"/>
      <c r="I3" s="871" t="s">
        <v>332</v>
      </c>
      <c r="J3" s="872"/>
      <c r="K3" s="907" t="s">
        <v>333</v>
      </c>
      <c r="L3" s="908"/>
      <c r="M3" s="907" t="s">
        <v>334</v>
      </c>
      <c r="N3" s="908"/>
    </row>
    <row r="4" spans="1:14" s="34" customFormat="1" ht="39" customHeight="1">
      <c r="A4" s="874"/>
      <c r="B4" s="874"/>
      <c r="C4" s="18" t="s">
        <v>310</v>
      </c>
      <c r="D4" s="68" t="s">
        <v>514</v>
      </c>
      <c r="E4" s="18" t="s">
        <v>310</v>
      </c>
      <c r="F4" s="68" t="s">
        <v>503</v>
      </c>
      <c r="G4" s="18" t="s">
        <v>310</v>
      </c>
      <c r="H4" s="68" t="s">
        <v>514</v>
      </c>
      <c r="I4" s="18" t="s">
        <v>310</v>
      </c>
      <c r="J4" s="68" t="s">
        <v>503</v>
      </c>
      <c r="K4" s="18" t="s">
        <v>310</v>
      </c>
      <c r="L4" s="68" t="s">
        <v>514</v>
      </c>
      <c r="M4" s="18" t="s">
        <v>310</v>
      </c>
      <c r="N4" s="68" t="s">
        <v>503</v>
      </c>
    </row>
    <row r="5" spans="1:14" s="41" customFormat="1" ht="27" customHeight="1">
      <c r="A5" s="100" t="s">
        <v>1152</v>
      </c>
      <c r="B5" s="215">
        <v>242</v>
      </c>
      <c r="C5" s="216">
        <v>2239077</v>
      </c>
      <c r="D5" s="217">
        <v>43165.211399999993</v>
      </c>
      <c r="E5" s="217">
        <v>12601</v>
      </c>
      <c r="F5" s="217">
        <v>381.96195044000001</v>
      </c>
      <c r="G5" s="216">
        <v>1353692</v>
      </c>
      <c r="H5" s="217">
        <v>26357.08</v>
      </c>
      <c r="I5" s="217">
        <v>76547</v>
      </c>
      <c r="J5" s="217">
        <v>1434.0420999999999</v>
      </c>
      <c r="K5" s="217">
        <v>0</v>
      </c>
      <c r="L5" s="217">
        <v>0</v>
      </c>
      <c r="M5" s="217">
        <v>0</v>
      </c>
      <c r="N5" s="217">
        <v>0</v>
      </c>
    </row>
    <row r="6" spans="1:14" s="41" customFormat="1" ht="27" customHeight="1">
      <c r="A6" s="100" t="s">
        <v>1153</v>
      </c>
      <c r="B6" s="214">
        <v>18</v>
      </c>
      <c r="C6" s="217">
        <v>64003</v>
      </c>
      <c r="D6" s="217">
        <v>1200.4011</v>
      </c>
      <c r="E6" s="222">
        <v>35601</v>
      </c>
      <c r="F6" s="222">
        <v>671.77796083999999</v>
      </c>
      <c r="G6" s="216">
        <v>191250</v>
      </c>
      <c r="H6" s="217">
        <v>3564.19</v>
      </c>
      <c r="I6" s="217">
        <v>61094</v>
      </c>
      <c r="J6" s="217">
        <v>1122.7284999999999</v>
      </c>
      <c r="K6" s="217">
        <v>0</v>
      </c>
      <c r="L6" s="217">
        <v>0</v>
      </c>
      <c r="M6" s="217">
        <v>0</v>
      </c>
      <c r="N6" s="217">
        <v>0</v>
      </c>
    </row>
    <row r="7" spans="1:14" s="34" customFormat="1" ht="27" customHeight="1">
      <c r="A7" s="101" t="s">
        <v>1162</v>
      </c>
      <c r="B7" s="218">
        <v>18</v>
      </c>
      <c r="C7" s="219">
        <v>64003</v>
      </c>
      <c r="D7" s="219">
        <v>1200.4011</v>
      </c>
      <c r="E7" s="219">
        <v>35601</v>
      </c>
      <c r="F7" s="219">
        <v>671.77796083999999</v>
      </c>
      <c r="G7" s="220">
        <v>191250</v>
      </c>
      <c r="H7" s="219">
        <v>3564.19</v>
      </c>
      <c r="I7" s="219">
        <v>61094</v>
      </c>
      <c r="J7" s="219">
        <v>1122.7284999999999</v>
      </c>
      <c r="K7" s="219">
        <v>0</v>
      </c>
      <c r="L7" s="219">
        <v>0</v>
      </c>
      <c r="M7" s="219">
        <v>0</v>
      </c>
      <c r="N7" s="219">
        <v>0</v>
      </c>
    </row>
    <row r="8" spans="1:14" s="34" customFormat="1" ht="19.5" customHeight="1">
      <c r="A8" s="933" t="s">
        <v>1154</v>
      </c>
      <c r="B8" s="933"/>
      <c r="C8" s="933"/>
      <c r="D8" s="933"/>
      <c r="E8" s="933"/>
      <c r="F8" s="933"/>
      <c r="G8" s="933"/>
      <c r="H8" s="933"/>
      <c r="I8" s="933"/>
      <c r="J8" s="933"/>
      <c r="K8" s="933"/>
      <c r="L8" s="933"/>
      <c r="M8" s="933"/>
      <c r="N8" s="933"/>
    </row>
    <row r="9" spans="1:14" s="34" customFormat="1" ht="18" customHeight="1">
      <c r="A9" s="933" t="s">
        <v>335</v>
      </c>
      <c r="B9" s="933"/>
      <c r="C9" s="933"/>
      <c r="D9" s="933"/>
      <c r="E9" s="933"/>
      <c r="F9" s="933"/>
      <c r="G9" s="933"/>
      <c r="H9" s="933"/>
      <c r="I9" s="933"/>
      <c r="J9" s="933"/>
      <c r="K9" s="933"/>
      <c r="L9" s="933"/>
      <c r="M9" s="933"/>
      <c r="N9" s="933"/>
    </row>
    <row r="10" spans="1:14" s="34" customFormat="1" ht="27.6" customHeight="1"/>
    <row r="11" spans="1:14">
      <c r="B11" s="82"/>
      <c r="C11" s="82"/>
      <c r="D11" s="82"/>
      <c r="E11" s="82"/>
      <c r="F11" s="82"/>
      <c r="G11" s="82"/>
      <c r="H11" s="82"/>
      <c r="I11" s="82"/>
      <c r="J11" s="82"/>
      <c r="K11" s="82"/>
      <c r="L11" s="82"/>
      <c r="M11" s="82"/>
      <c r="N11" s="82"/>
    </row>
    <row r="12" spans="1:14">
      <c r="B12" s="82"/>
      <c r="C12" s="82"/>
      <c r="D12" s="433"/>
      <c r="E12" s="82"/>
      <c r="F12" s="82"/>
      <c r="G12" s="82"/>
      <c r="H12" s="82"/>
      <c r="I12" s="82"/>
    </row>
  </sheetData>
  <mergeCells count="14">
    <mergeCell ref="A8:N8"/>
    <mergeCell ref="A9:N9"/>
    <mergeCell ref="A1:N1"/>
    <mergeCell ref="A2:A4"/>
    <mergeCell ref="B2:B4"/>
    <mergeCell ref="C2:F2"/>
    <mergeCell ref="G2:J2"/>
    <mergeCell ref="K2:N2"/>
    <mergeCell ref="C3:D3"/>
    <mergeCell ref="E3:F3"/>
    <mergeCell ref="G3:H3"/>
    <mergeCell ref="I3:J3"/>
    <mergeCell ref="K3:L3"/>
    <mergeCell ref="M3:N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F23" sqref="F23"/>
    </sheetView>
  </sheetViews>
  <sheetFormatPr defaultColWidth="9.140625" defaultRowHeight="15"/>
  <cols>
    <col min="1" max="1" width="14.5703125" style="16" bestFit="1" customWidth="1"/>
    <col min="2" max="2" width="16.5703125" style="16" bestFit="1" customWidth="1"/>
    <col min="3" max="6" width="12.140625" style="16" bestFit="1" customWidth="1"/>
    <col min="7" max="7" width="14.5703125" style="16" customWidth="1"/>
    <col min="8" max="8" width="22.140625" style="16" bestFit="1" customWidth="1"/>
    <col min="9" max="9" width="4.5703125" style="16" bestFit="1" customWidth="1"/>
    <col min="10" max="16384" width="9.140625" style="16"/>
  </cols>
  <sheetData>
    <row r="1" spans="1:9" ht="15" customHeight="1">
      <c r="A1" s="909" t="s">
        <v>515</v>
      </c>
      <c r="B1" s="909"/>
      <c r="C1" s="909"/>
      <c r="D1" s="909"/>
      <c r="E1" s="909"/>
      <c r="F1" s="909"/>
      <c r="G1" s="909"/>
      <c r="H1" s="909"/>
    </row>
    <row r="2" spans="1:9" s="34" customFormat="1" ht="18" customHeight="1">
      <c r="A2" s="863" t="s">
        <v>101</v>
      </c>
      <c r="B2" s="907" t="s">
        <v>125</v>
      </c>
      <c r="C2" s="908"/>
      <c r="D2" s="907" t="s">
        <v>126</v>
      </c>
      <c r="E2" s="908"/>
      <c r="F2" s="907" t="s">
        <v>127</v>
      </c>
      <c r="G2" s="908"/>
    </row>
    <row r="3" spans="1:9" s="34" customFormat="1" ht="43.5" customHeight="1">
      <c r="A3" s="865"/>
      <c r="B3" s="68" t="s">
        <v>287</v>
      </c>
      <c r="C3" s="18" t="s">
        <v>336</v>
      </c>
      <c r="D3" s="68" t="s">
        <v>287</v>
      </c>
      <c r="E3" s="18" t="s">
        <v>336</v>
      </c>
      <c r="F3" s="18" t="s">
        <v>337</v>
      </c>
      <c r="G3" s="18" t="s">
        <v>336</v>
      </c>
    </row>
    <row r="4" spans="1:9" s="41" customFormat="1" ht="18" customHeight="1">
      <c r="A4" s="23" t="s">
        <v>1152</v>
      </c>
      <c r="B4" s="93">
        <v>119.78809800000002</v>
      </c>
      <c r="C4" s="93">
        <v>1.065957</v>
      </c>
      <c r="D4" s="93">
        <v>310.49821005000001</v>
      </c>
      <c r="E4" s="93">
        <v>8.8266648449999998</v>
      </c>
      <c r="F4" s="95">
        <v>0</v>
      </c>
      <c r="G4" s="95">
        <v>0</v>
      </c>
    </row>
    <row r="5" spans="1:9" s="41" customFormat="1" ht="18" customHeight="1">
      <c r="A5" s="23" t="s">
        <v>1153</v>
      </c>
      <c r="B5" s="93">
        <v>31.730577</v>
      </c>
      <c r="C5" s="93">
        <v>0.99236800000000003</v>
      </c>
      <c r="D5" s="93">
        <v>98.470043500000003</v>
      </c>
      <c r="E5" s="93">
        <v>2.2194289399999998</v>
      </c>
      <c r="F5" s="95">
        <v>0</v>
      </c>
      <c r="G5" s="95">
        <v>0</v>
      </c>
      <c r="H5" s="482"/>
      <c r="I5" s="482"/>
    </row>
    <row r="6" spans="1:9" s="34" customFormat="1" ht="18" customHeight="1">
      <c r="A6" s="19" t="s">
        <v>1162</v>
      </c>
      <c r="B6" s="92">
        <v>31.730577</v>
      </c>
      <c r="C6" s="62">
        <v>0.99236800000000003</v>
      </c>
      <c r="D6" s="92">
        <v>98.470043500000003</v>
      </c>
      <c r="E6" s="92">
        <v>2.2194289399999998</v>
      </c>
      <c r="F6" s="94" t="s">
        <v>1261</v>
      </c>
      <c r="G6" s="94" t="s">
        <v>1261</v>
      </c>
    </row>
    <row r="7" spans="1:9" s="34" customFormat="1" ht="19.5" customHeight="1">
      <c r="A7" s="841" t="s">
        <v>1177</v>
      </c>
      <c r="B7" s="841"/>
      <c r="C7" s="841"/>
      <c r="D7" s="841"/>
      <c r="E7" s="841"/>
      <c r="F7" s="841"/>
      <c r="G7" s="841"/>
    </row>
    <row r="8" spans="1:9" s="34" customFormat="1" ht="18" customHeight="1">
      <c r="A8" s="841" t="s">
        <v>338</v>
      </c>
      <c r="B8" s="841"/>
      <c r="C8" s="841"/>
      <c r="D8" s="841"/>
      <c r="E8" s="841"/>
      <c r="F8" s="841"/>
      <c r="G8" s="841"/>
    </row>
    <row r="9" spans="1:9" s="34" customFormat="1" ht="28.35" customHeight="1"/>
    <row r="10" spans="1:9">
      <c r="B10" s="188"/>
      <c r="C10" s="188"/>
      <c r="D10" s="188"/>
      <c r="E10" s="188"/>
      <c r="F10" s="188"/>
      <c r="G10" s="188"/>
    </row>
    <row r="11" spans="1:9">
      <c r="B11" s="188"/>
      <c r="C11" s="188"/>
      <c r="D11" s="188"/>
      <c r="E11" s="188"/>
      <c r="F11" s="188"/>
      <c r="G11" s="188"/>
    </row>
  </sheetData>
  <mergeCells count="7">
    <mergeCell ref="A8:G8"/>
    <mergeCell ref="A1:H1"/>
    <mergeCell ref="A2:A3"/>
    <mergeCell ref="B2:C2"/>
    <mergeCell ref="D2:E2"/>
    <mergeCell ref="F2:G2"/>
    <mergeCell ref="A7:G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workbookViewId="0">
      <selection activeCell="D26" sqref="D26"/>
    </sheetView>
  </sheetViews>
  <sheetFormatPr defaultColWidth="9.140625" defaultRowHeight="15"/>
  <cols>
    <col min="1" max="5" width="12.140625" style="16" bestFit="1" customWidth="1"/>
    <col min="6" max="6" width="14.140625" style="16" customWidth="1"/>
    <col min="7" max="7" width="7.85546875" style="16" bestFit="1" customWidth="1"/>
    <col min="8" max="16384" width="9.140625" style="16"/>
  </cols>
  <sheetData>
    <row r="1" spans="1:6" ht="15" customHeight="1">
      <c r="A1" s="909" t="s">
        <v>32</v>
      </c>
      <c r="B1" s="909"/>
      <c r="C1" s="909"/>
      <c r="D1" s="909"/>
    </row>
    <row r="2" spans="1:6" s="34" customFormat="1" ht="63" customHeight="1">
      <c r="A2" s="155" t="s">
        <v>123</v>
      </c>
      <c r="B2" s="155" t="s">
        <v>517</v>
      </c>
      <c r="C2" s="155" t="s">
        <v>518</v>
      </c>
      <c r="D2" s="155" t="s">
        <v>519</v>
      </c>
      <c r="E2" s="155" t="s">
        <v>520</v>
      </c>
      <c r="F2" s="155" t="s">
        <v>339</v>
      </c>
    </row>
    <row r="3" spans="1:6" s="41" customFormat="1" ht="18" customHeight="1">
      <c r="A3" s="246" t="s">
        <v>1152</v>
      </c>
      <c r="B3" s="49">
        <v>2387376.06</v>
      </c>
      <c r="C3" s="49">
        <v>2509615.89</v>
      </c>
      <c r="D3" s="49">
        <v>-122239.83</v>
      </c>
      <c r="E3" s="318">
        <v>-16018.36</v>
      </c>
      <c r="F3" s="318">
        <v>265274.52</v>
      </c>
    </row>
    <row r="4" spans="1:6" s="41" customFormat="1" ht="18" customHeight="1">
      <c r="A4" s="246" t="s">
        <v>1153</v>
      </c>
      <c r="B4" s="49">
        <v>181281.26</v>
      </c>
      <c r="C4" s="49">
        <v>203969.63</v>
      </c>
      <c r="D4" s="49">
        <v>-22688.37</v>
      </c>
      <c r="E4" s="318">
        <v>-2960.72</v>
      </c>
      <c r="F4" s="318">
        <v>262313.8</v>
      </c>
    </row>
    <row r="5" spans="1:6" s="34" customFormat="1" ht="18" customHeight="1">
      <c r="A5" s="223">
        <v>44652</v>
      </c>
      <c r="B5" s="52">
        <v>181281.26</v>
      </c>
      <c r="C5" s="52">
        <v>203969.63</v>
      </c>
      <c r="D5" s="51">
        <v>-22688.37</v>
      </c>
      <c r="E5" s="177">
        <v>-2960.72</v>
      </c>
      <c r="F5" s="177">
        <v>262313.8</v>
      </c>
    </row>
    <row r="6" spans="1:6" s="34" customFormat="1" ht="18.75" customHeight="1">
      <c r="A6" s="933" t="s">
        <v>1154</v>
      </c>
      <c r="B6" s="933"/>
      <c r="C6" s="933"/>
      <c r="D6" s="933"/>
      <c r="E6" s="933"/>
      <c r="F6" s="933"/>
    </row>
    <row r="7" spans="1:6" s="34" customFormat="1" ht="18" customHeight="1">
      <c r="A7" s="933" t="s">
        <v>340</v>
      </c>
      <c r="B7" s="933"/>
      <c r="C7" s="933"/>
      <c r="D7" s="933"/>
      <c r="E7" s="933"/>
      <c r="F7" s="933"/>
    </row>
    <row r="8" spans="1:6" s="34" customFormat="1" ht="28.35" customHeight="1"/>
    <row r="9" spans="1:6">
      <c r="B9" s="131"/>
      <c r="C9" s="131"/>
      <c r="D9" s="131"/>
      <c r="E9" s="131"/>
    </row>
  </sheetData>
  <mergeCells count="3">
    <mergeCell ref="A1:D1"/>
    <mergeCell ref="A6:F6"/>
    <mergeCell ref="A7:F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Normal="100" workbookViewId="0">
      <selection activeCell="H20" sqref="H20"/>
    </sheetView>
  </sheetViews>
  <sheetFormatPr defaultColWidth="9.140625" defaultRowHeight="12.75"/>
  <cols>
    <col min="1" max="1" width="14.85546875" style="32" bestFit="1" customWidth="1"/>
    <col min="2" max="5" width="14.5703125" style="32" bestFit="1" customWidth="1"/>
    <col min="6" max="6" width="16.42578125" style="32" bestFit="1" customWidth="1"/>
    <col min="7" max="16384" width="9.140625" style="32"/>
  </cols>
  <sheetData>
    <row r="1" spans="1:6" ht="15" customHeight="1">
      <c r="A1" s="909" t="s">
        <v>526</v>
      </c>
      <c r="B1" s="909"/>
      <c r="C1" s="909"/>
      <c r="D1" s="909"/>
      <c r="E1" s="909"/>
      <c r="F1" s="909"/>
    </row>
    <row r="2" spans="1:6" s="33" customFormat="1" ht="125.25" customHeight="1">
      <c r="A2" s="17" t="s">
        <v>101</v>
      </c>
      <c r="B2" s="18" t="s">
        <v>523</v>
      </c>
      <c r="C2" s="18" t="s">
        <v>524</v>
      </c>
      <c r="D2" s="18" t="s">
        <v>525</v>
      </c>
      <c r="E2" s="18" t="s">
        <v>761</v>
      </c>
      <c r="F2" s="18" t="s">
        <v>762</v>
      </c>
    </row>
    <row r="3" spans="1:6" s="33" customFormat="1" ht="15" customHeight="1">
      <c r="A3" s="100" t="s">
        <v>1152</v>
      </c>
      <c r="B3" s="96">
        <v>87979.279590805527</v>
      </c>
      <c r="C3" s="96">
        <v>87979.279590805527</v>
      </c>
      <c r="D3" s="96">
        <v>5097012</v>
      </c>
      <c r="E3" s="97">
        <v>1.7</v>
      </c>
      <c r="F3" s="97">
        <v>1.7</v>
      </c>
    </row>
    <row r="4" spans="1:6" s="33" customFormat="1" ht="16.5" customHeight="1">
      <c r="A4" s="360" t="s">
        <v>1153</v>
      </c>
      <c r="B4" s="96">
        <v>90579.874279044641</v>
      </c>
      <c r="C4" s="96">
        <v>90579.874279044641</v>
      </c>
      <c r="D4" s="96">
        <v>5074211</v>
      </c>
      <c r="E4" s="97">
        <v>1.79</v>
      </c>
      <c r="F4" s="97">
        <v>1.79</v>
      </c>
    </row>
    <row r="5" spans="1:6" s="33" customFormat="1" ht="15.75" customHeight="1">
      <c r="A5" s="101" t="s">
        <v>1162</v>
      </c>
      <c r="B5" s="98">
        <v>90579.874279044641</v>
      </c>
      <c r="C5" s="98">
        <v>90579.874279044641</v>
      </c>
      <c r="D5" s="98">
        <v>5074211</v>
      </c>
      <c r="E5" s="99">
        <v>1.79</v>
      </c>
      <c r="F5" s="99">
        <v>1.79</v>
      </c>
    </row>
    <row r="6" spans="1:6" s="33" customFormat="1" ht="61.5" customHeight="1">
      <c r="A6" s="1013" t="s">
        <v>1131</v>
      </c>
      <c r="B6" s="1013"/>
      <c r="C6" s="1013"/>
      <c r="D6" s="1013"/>
      <c r="E6" s="1013"/>
      <c r="F6" s="1013"/>
    </row>
    <row r="7" spans="1:6" s="33" customFormat="1" ht="28.35" customHeight="1">
      <c r="A7" s="933" t="s">
        <v>1154</v>
      </c>
      <c r="B7" s="933"/>
      <c r="C7" s="933"/>
      <c r="D7" s="933"/>
      <c r="E7" s="933"/>
      <c r="F7" s="933"/>
    </row>
    <row r="8" spans="1:6">
      <c r="A8" s="920" t="s">
        <v>76</v>
      </c>
      <c r="B8" s="920"/>
      <c r="C8" s="920"/>
      <c r="D8" s="920"/>
      <c r="E8" s="920"/>
      <c r="F8" s="920"/>
    </row>
    <row r="9" spans="1:6">
      <c r="A9" s="33"/>
      <c r="B9" s="33"/>
      <c r="C9" s="33"/>
      <c r="D9" s="33"/>
      <c r="E9" s="33"/>
      <c r="F9" s="33"/>
    </row>
  </sheetData>
  <mergeCells count="4">
    <mergeCell ref="A1:F1"/>
    <mergeCell ref="A6:F6"/>
    <mergeCell ref="A7:F7"/>
    <mergeCell ref="A8:F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
  <sheetViews>
    <sheetView zoomScaleNormal="100" workbookViewId="0">
      <selection activeCell="E14" sqref="E14"/>
    </sheetView>
  </sheetViews>
  <sheetFormatPr defaultColWidth="9.140625" defaultRowHeight="15"/>
  <cols>
    <col min="1" max="1" width="11.5703125" style="16" bestFit="1" customWidth="1"/>
    <col min="2" max="2" width="7.42578125" style="16" bestFit="1" customWidth="1"/>
    <col min="3" max="3" width="10.140625" style="16" bestFit="1" customWidth="1"/>
    <col min="4" max="4" width="7.140625" style="16" bestFit="1" customWidth="1"/>
    <col min="5" max="5" width="10.140625" style="16" bestFit="1" customWidth="1"/>
    <col min="6" max="6" width="7.140625" style="16" bestFit="1" customWidth="1"/>
    <col min="7" max="7" width="10.5703125" style="16" bestFit="1" customWidth="1"/>
    <col min="8" max="8" width="6.5703125" style="16" bestFit="1" customWidth="1"/>
    <col min="9" max="9" width="10.140625" style="16" bestFit="1" customWidth="1"/>
    <col min="10" max="10" width="7.5703125" style="16" bestFit="1" customWidth="1"/>
    <col min="11" max="11" width="9.85546875" style="16" bestFit="1" customWidth="1"/>
    <col min="12" max="12" width="7" style="16" bestFit="1" customWidth="1"/>
    <col min="13" max="13" width="9.5703125" style="16" bestFit="1" customWidth="1"/>
    <col min="14" max="14" width="7" style="16" bestFit="1" customWidth="1"/>
    <col min="15" max="15" width="12.5703125" style="16" bestFit="1" customWidth="1"/>
    <col min="16" max="16" width="7.140625" style="16" bestFit="1" customWidth="1"/>
    <col min="17" max="17" width="10.85546875" style="16" bestFit="1" customWidth="1"/>
    <col min="18" max="18" width="6.85546875" style="16" bestFit="1" customWidth="1"/>
    <col min="19" max="19" width="10.42578125" style="16" bestFit="1" customWidth="1"/>
    <col min="20" max="20" width="6.5703125" style="16" bestFit="1" customWidth="1"/>
    <col min="21" max="21" width="12.5703125" style="16" bestFit="1" customWidth="1"/>
    <col min="22" max="22" width="6.5703125" style="16" bestFit="1" customWidth="1"/>
    <col min="23" max="23" width="10.42578125" style="16" bestFit="1" customWidth="1"/>
    <col min="24" max="24" width="6.85546875" style="16" bestFit="1" customWidth="1"/>
    <col min="25" max="25" width="10.42578125" style="16" bestFit="1" customWidth="1"/>
    <col min="26" max="26" width="7.42578125" style="16" bestFit="1" customWidth="1"/>
    <col min="27" max="27" width="11" style="16" bestFit="1" customWidth="1"/>
    <col min="28" max="28" width="7.42578125" style="16" bestFit="1" customWidth="1"/>
    <col min="29" max="29" width="13" style="16" bestFit="1" customWidth="1"/>
    <col min="30" max="30" width="4.5703125" style="16" bestFit="1" customWidth="1"/>
    <col min="31" max="16384" width="9.140625" style="16"/>
  </cols>
  <sheetData>
    <row r="1" spans="1:29" ht="15" customHeight="1">
      <c r="A1" s="909" t="s">
        <v>33</v>
      </c>
      <c r="B1" s="909"/>
      <c r="C1" s="909"/>
      <c r="D1" s="909"/>
      <c r="E1" s="909"/>
      <c r="F1" s="909"/>
      <c r="G1" s="909"/>
      <c r="H1" s="909"/>
      <c r="I1" s="909"/>
      <c r="J1" s="909"/>
      <c r="K1" s="909"/>
      <c r="L1" s="909"/>
      <c r="M1" s="909"/>
      <c r="N1" s="909"/>
      <c r="O1" s="909"/>
      <c r="P1" s="909"/>
      <c r="Q1" s="909"/>
      <c r="R1" s="909"/>
      <c r="S1" s="909"/>
      <c r="T1" s="909"/>
      <c r="U1" s="909"/>
      <c r="V1" s="909"/>
      <c r="W1" s="909"/>
      <c r="X1" s="909"/>
      <c r="Y1" s="909"/>
      <c r="Z1" s="909"/>
    </row>
    <row r="2" spans="1:29" s="34" customFormat="1" ht="51" customHeight="1">
      <c r="A2" s="873" t="s">
        <v>755</v>
      </c>
      <c r="B2" s="907" t="s">
        <v>341</v>
      </c>
      <c r="C2" s="908"/>
      <c r="D2" s="871" t="s">
        <v>342</v>
      </c>
      <c r="E2" s="872"/>
      <c r="F2" s="871" t="s">
        <v>343</v>
      </c>
      <c r="G2" s="872"/>
      <c r="H2" s="871" t="s">
        <v>344</v>
      </c>
      <c r="I2" s="872"/>
      <c r="J2" s="907" t="s">
        <v>345</v>
      </c>
      <c r="K2" s="908"/>
      <c r="L2" s="907" t="s">
        <v>346</v>
      </c>
      <c r="M2" s="908"/>
      <c r="N2" s="871" t="s">
        <v>347</v>
      </c>
      <c r="O2" s="872"/>
      <c r="P2" s="907" t="s">
        <v>348</v>
      </c>
      <c r="Q2" s="908"/>
      <c r="R2" s="907" t="s">
        <v>196</v>
      </c>
      <c r="S2" s="908"/>
      <c r="T2" s="871" t="s">
        <v>349</v>
      </c>
      <c r="U2" s="872"/>
      <c r="V2" s="871" t="s">
        <v>350</v>
      </c>
      <c r="W2" s="872"/>
      <c r="X2" s="871" t="s">
        <v>351</v>
      </c>
      <c r="Y2" s="872"/>
      <c r="Z2" s="907" t="s">
        <v>192</v>
      </c>
      <c r="AA2" s="908"/>
      <c r="AB2" s="907" t="s">
        <v>87</v>
      </c>
      <c r="AC2" s="908"/>
    </row>
    <row r="3" spans="1:29" s="34" customFormat="1" ht="51.75" customHeight="1">
      <c r="A3" s="874"/>
      <c r="B3" s="18" t="s">
        <v>352</v>
      </c>
      <c r="C3" s="18" t="s">
        <v>521</v>
      </c>
      <c r="D3" s="18" t="s">
        <v>352</v>
      </c>
      <c r="E3" s="18" t="s">
        <v>521</v>
      </c>
      <c r="F3" s="18" t="s">
        <v>352</v>
      </c>
      <c r="G3" s="18" t="s">
        <v>521</v>
      </c>
      <c r="H3" s="18" t="s">
        <v>352</v>
      </c>
      <c r="I3" s="18" t="s">
        <v>521</v>
      </c>
      <c r="J3" s="18" t="s">
        <v>352</v>
      </c>
      <c r="K3" s="18" t="s">
        <v>521</v>
      </c>
      <c r="L3" s="18" t="s">
        <v>352</v>
      </c>
      <c r="M3" s="18" t="s">
        <v>521</v>
      </c>
      <c r="N3" s="18" t="s">
        <v>352</v>
      </c>
      <c r="O3" s="18" t="s">
        <v>521</v>
      </c>
      <c r="P3" s="18" t="s">
        <v>352</v>
      </c>
      <c r="Q3" s="18" t="s">
        <v>521</v>
      </c>
      <c r="R3" s="18" t="s">
        <v>352</v>
      </c>
      <c r="S3" s="18" t="s">
        <v>521</v>
      </c>
      <c r="T3" s="18" t="s">
        <v>352</v>
      </c>
      <c r="U3" s="18" t="s">
        <v>521</v>
      </c>
      <c r="V3" s="18" t="s">
        <v>352</v>
      </c>
      <c r="W3" s="18" t="s">
        <v>521</v>
      </c>
      <c r="X3" s="18" t="s">
        <v>352</v>
      </c>
      <c r="Y3" s="18" t="s">
        <v>521</v>
      </c>
      <c r="Z3" s="18" t="s">
        <v>352</v>
      </c>
      <c r="AA3" s="18" t="s">
        <v>521</v>
      </c>
      <c r="AB3" s="18" t="s">
        <v>352</v>
      </c>
      <c r="AC3" s="18" t="s">
        <v>521</v>
      </c>
    </row>
    <row r="4" spans="1:29" s="41" customFormat="1" ht="18" customHeight="1">
      <c r="A4" s="23" t="s">
        <v>1152</v>
      </c>
      <c r="B4" s="25">
        <v>10742</v>
      </c>
      <c r="C4" s="40">
        <v>5097011.7699999996</v>
      </c>
      <c r="D4" s="26">
        <v>10</v>
      </c>
      <c r="E4" s="40">
        <v>521600.97</v>
      </c>
      <c r="F4" s="25">
        <v>2716</v>
      </c>
      <c r="G4" s="40">
        <v>1911826.36</v>
      </c>
      <c r="H4" s="25">
        <v>220</v>
      </c>
      <c r="I4" s="25">
        <v>42090.03</v>
      </c>
      <c r="J4" s="25">
        <v>23</v>
      </c>
      <c r="K4" s="25">
        <v>2005.08</v>
      </c>
      <c r="L4" s="25">
        <v>1239</v>
      </c>
      <c r="M4" s="25">
        <v>3044.54</v>
      </c>
      <c r="N4" s="25">
        <v>1529</v>
      </c>
      <c r="O4" s="40">
        <v>3057108.92</v>
      </c>
      <c r="P4" s="25">
        <v>995</v>
      </c>
      <c r="Q4" s="40">
        <v>234027.32</v>
      </c>
      <c r="R4" s="25">
        <v>78</v>
      </c>
      <c r="S4" s="40">
        <v>589129.29</v>
      </c>
      <c r="T4" s="26">
        <v>732</v>
      </c>
      <c r="U4" s="40">
        <v>2590262.96</v>
      </c>
      <c r="V4" s="26">
        <v>80</v>
      </c>
      <c r="W4" s="40">
        <v>646576.64000000001</v>
      </c>
      <c r="X4" s="26">
        <v>23</v>
      </c>
      <c r="Y4" s="25">
        <v>38789.949999999997</v>
      </c>
      <c r="Z4" s="25">
        <v>43347</v>
      </c>
      <c r="AA4" s="40">
        <v>1502459.79</v>
      </c>
      <c r="AB4" s="25">
        <v>61734</v>
      </c>
      <c r="AC4" s="57">
        <v>16235933.619999997</v>
      </c>
    </row>
    <row r="5" spans="1:29" s="41" customFormat="1" ht="18" customHeight="1">
      <c r="A5" s="23" t="s">
        <v>1153</v>
      </c>
      <c r="B5" s="50">
        <v>10804</v>
      </c>
      <c r="C5" s="49">
        <v>5074210.79</v>
      </c>
      <c r="D5" s="326">
        <v>10</v>
      </c>
      <c r="E5" s="49">
        <v>482214.39</v>
      </c>
      <c r="F5" s="50">
        <v>2742</v>
      </c>
      <c r="G5" s="49">
        <v>2053430.01</v>
      </c>
      <c r="H5" s="327">
        <v>221</v>
      </c>
      <c r="I5" s="50">
        <v>42317.97</v>
      </c>
      <c r="J5" s="50">
        <v>23</v>
      </c>
      <c r="K5" s="50">
        <v>2007.63</v>
      </c>
      <c r="L5" s="50">
        <v>1283</v>
      </c>
      <c r="M5" s="50">
        <v>3086.03</v>
      </c>
      <c r="N5" s="50">
        <v>1495</v>
      </c>
      <c r="O5" s="49">
        <v>3069281.58</v>
      </c>
      <c r="P5" s="50">
        <v>1015</v>
      </c>
      <c r="Q5" s="49">
        <v>235072.74</v>
      </c>
      <c r="R5" s="50">
        <v>79</v>
      </c>
      <c r="S5" s="49">
        <v>596413.87</v>
      </c>
      <c r="T5" s="326">
        <v>764</v>
      </c>
      <c r="U5" s="49">
        <v>2594129.4</v>
      </c>
      <c r="V5" s="326">
        <v>102</v>
      </c>
      <c r="W5" s="49">
        <v>698092.27</v>
      </c>
      <c r="X5" s="326">
        <v>23</v>
      </c>
      <c r="Y5" s="50">
        <v>38905.599999999999</v>
      </c>
      <c r="Z5" s="50">
        <v>43994</v>
      </c>
      <c r="AA5" s="49">
        <v>1529831.58</v>
      </c>
      <c r="AB5" s="50">
        <v>62555</v>
      </c>
      <c r="AC5" s="225">
        <v>16418993.859999999</v>
      </c>
    </row>
    <row r="6" spans="1:29" s="34" customFormat="1" ht="18" customHeight="1">
      <c r="A6" s="27" t="s">
        <v>1162</v>
      </c>
      <c r="B6" s="21">
        <v>10804</v>
      </c>
      <c r="C6" s="37">
        <v>5074210.79</v>
      </c>
      <c r="D6" s="22">
        <v>10</v>
      </c>
      <c r="E6" s="37">
        <v>482214.39</v>
      </c>
      <c r="F6" s="21">
        <v>2742</v>
      </c>
      <c r="G6" s="37">
        <v>2053430.01</v>
      </c>
      <c r="H6" s="21">
        <v>221</v>
      </c>
      <c r="I6" s="21">
        <v>42317.97</v>
      </c>
      <c r="J6" s="21">
        <v>23</v>
      </c>
      <c r="K6" s="21">
        <v>2007.63</v>
      </c>
      <c r="L6" s="21">
        <v>1283</v>
      </c>
      <c r="M6" s="21">
        <v>3086.03</v>
      </c>
      <c r="N6" s="21">
        <v>1495</v>
      </c>
      <c r="O6" s="37">
        <v>3069281.58</v>
      </c>
      <c r="P6" s="21">
        <v>1015</v>
      </c>
      <c r="Q6" s="37">
        <v>235072.74</v>
      </c>
      <c r="R6" s="21">
        <v>79</v>
      </c>
      <c r="S6" s="37">
        <v>596413.87</v>
      </c>
      <c r="T6" s="22">
        <v>764</v>
      </c>
      <c r="U6" s="37">
        <v>2594129.4</v>
      </c>
      <c r="V6" s="22">
        <v>102</v>
      </c>
      <c r="W6" s="37">
        <v>698092.27</v>
      </c>
      <c r="X6" s="22">
        <v>23</v>
      </c>
      <c r="Y6" s="21">
        <v>38905.599999999999</v>
      </c>
      <c r="Z6" s="21">
        <v>43994</v>
      </c>
      <c r="AA6" s="37">
        <v>1529831.58</v>
      </c>
      <c r="AB6" s="21">
        <v>62555</v>
      </c>
      <c r="AC6" s="58">
        <v>16418993.859999999</v>
      </c>
    </row>
    <row r="7" spans="1:29" s="34" customFormat="1" ht="14.25" customHeight="1">
      <c r="A7" s="933" t="s">
        <v>522</v>
      </c>
      <c r="B7" s="933"/>
      <c r="C7" s="933"/>
      <c r="D7" s="933"/>
      <c r="E7" s="933"/>
      <c r="F7" s="933"/>
      <c r="G7" s="933"/>
      <c r="H7" s="933"/>
      <c r="I7" s="933"/>
      <c r="J7" s="933"/>
      <c r="K7" s="933"/>
      <c r="L7" s="933"/>
      <c r="M7" s="933"/>
      <c r="N7" s="933"/>
      <c r="O7" s="933"/>
      <c r="P7" s="933"/>
      <c r="Q7" s="933"/>
      <c r="R7" s="933"/>
      <c r="S7" s="933"/>
      <c r="T7" s="933"/>
      <c r="U7" s="933"/>
      <c r="V7" s="933"/>
      <c r="W7" s="933"/>
      <c r="X7" s="933"/>
      <c r="Y7" s="933"/>
      <c r="Z7" s="933"/>
    </row>
    <row r="8" spans="1:29" s="34" customFormat="1" ht="13.5" customHeight="1">
      <c r="A8" s="933" t="s">
        <v>756</v>
      </c>
      <c r="B8" s="933"/>
      <c r="C8" s="933"/>
      <c r="D8" s="933"/>
      <c r="E8" s="933"/>
      <c r="F8" s="933"/>
      <c r="G8" s="933"/>
      <c r="H8" s="933"/>
      <c r="I8" s="933"/>
      <c r="J8" s="933"/>
      <c r="K8" s="933"/>
      <c r="L8" s="933"/>
      <c r="M8" s="933"/>
      <c r="N8" s="933"/>
      <c r="O8" s="933"/>
      <c r="P8" s="933"/>
      <c r="Q8" s="933"/>
      <c r="R8" s="933"/>
      <c r="S8" s="933"/>
      <c r="T8" s="933"/>
      <c r="U8" s="933"/>
      <c r="V8" s="933"/>
      <c r="W8" s="933"/>
      <c r="X8" s="933"/>
      <c r="Y8" s="933"/>
      <c r="Z8" s="933"/>
    </row>
    <row r="9" spans="1:29" s="34" customFormat="1" ht="13.5" customHeight="1">
      <c r="A9" s="933" t="s">
        <v>1154</v>
      </c>
      <c r="B9" s="933"/>
      <c r="C9" s="933"/>
      <c r="D9" s="933"/>
      <c r="E9" s="933"/>
      <c r="F9" s="933"/>
      <c r="G9" s="933"/>
      <c r="H9" s="933"/>
      <c r="I9" s="933"/>
      <c r="J9" s="933"/>
      <c r="K9" s="933"/>
      <c r="L9" s="933"/>
      <c r="M9" s="933"/>
      <c r="N9" s="933"/>
      <c r="O9" s="933"/>
      <c r="P9" s="933"/>
      <c r="Q9" s="933"/>
      <c r="R9" s="933"/>
      <c r="S9" s="933"/>
      <c r="T9" s="933"/>
      <c r="U9" s="933"/>
      <c r="V9" s="933"/>
      <c r="W9" s="933"/>
      <c r="X9" s="933"/>
      <c r="Y9" s="933"/>
      <c r="Z9" s="933"/>
    </row>
    <row r="10" spans="1:29" s="34" customFormat="1" ht="13.5" customHeight="1">
      <c r="A10" s="933" t="s">
        <v>353</v>
      </c>
      <c r="B10" s="933"/>
      <c r="C10" s="933"/>
      <c r="D10" s="933"/>
      <c r="E10" s="933"/>
      <c r="F10" s="933"/>
      <c r="G10" s="933"/>
      <c r="H10" s="933"/>
      <c r="I10" s="933"/>
      <c r="J10" s="933"/>
      <c r="K10" s="933"/>
      <c r="L10" s="933"/>
      <c r="M10" s="933"/>
      <c r="N10" s="933"/>
      <c r="O10" s="933"/>
      <c r="P10" s="933"/>
      <c r="Q10" s="933"/>
      <c r="R10" s="933"/>
      <c r="S10" s="933"/>
      <c r="T10" s="933"/>
      <c r="U10" s="933"/>
      <c r="V10" s="933"/>
      <c r="W10" s="933"/>
      <c r="X10" s="933"/>
      <c r="Y10" s="933"/>
      <c r="Z10" s="933"/>
    </row>
    <row r="11" spans="1:29" s="34" customFormat="1" ht="28.35" customHeight="1"/>
  </sheetData>
  <mergeCells count="20">
    <mergeCell ref="A7:Z7"/>
    <mergeCell ref="A8:Z8"/>
    <mergeCell ref="A9:Z9"/>
    <mergeCell ref="A10:Z10"/>
    <mergeCell ref="R2:S2"/>
    <mergeCell ref="T2:U2"/>
    <mergeCell ref="V2:W2"/>
    <mergeCell ref="X2:Y2"/>
    <mergeCell ref="Z2:AA2"/>
    <mergeCell ref="P2:Q2"/>
    <mergeCell ref="AB2:AC2"/>
    <mergeCell ref="A1:Z1"/>
    <mergeCell ref="A2:A3"/>
    <mergeCell ref="B2:C2"/>
    <mergeCell ref="D2:E2"/>
    <mergeCell ref="F2:G2"/>
    <mergeCell ref="H2:I2"/>
    <mergeCell ref="J2:K2"/>
    <mergeCell ref="L2:M2"/>
    <mergeCell ref="N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I29" sqref="I29"/>
    </sheetView>
  </sheetViews>
  <sheetFormatPr defaultColWidth="9.140625" defaultRowHeight="12.75"/>
  <cols>
    <col min="1" max="1" width="32.5703125" customWidth="1"/>
  </cols>
  <sheetData>
    <row r="1" spans="1:8">
      <c r="A1" s="1014" t="s">
        <v>851</v>
      </c>
      <c r="B1" s="922"/>
      <c r="C1" s="922"/>
      <c r="D1" s="922"/>
      <c r="E1" s="922"/>
      <c r="F1" s="922"/>
      <c r="G1" s="922"/>
      <c r="H1" s="922"/>
    </row>
    <row r="2" spans="1:8" ht="14.25">
      <c r="A2" s="304"/>
    </row>
    <row r="3" spans="1:8" ht="15">
      <c r="A3" s="1015" t="s">
        <v>852</v>
      </c>
      <c r="B3" s="1017" t="s">
        <v>853</v>
      </c>
      <c r="C3" s="1017"/>
      <c r="D3" s="1017"/>
      <c r="E3" s="1017"/>
      <c r="F3" s="1017"/>
      <c r="G3" s="1017"/>
      <c r="H3" s="1017"/>
    </row>
    <row r="4" spans="1:8" ht="15">
      <c r="A4" s="1016"/>
      <c r="B4" s="305">
        <v>44440</v>
      </c>
      <c r="C4" s="305">
        <v>44348</v>
      </c>
      <c r="D4" s="305">
        <v>44256</v>
      </c>
      <c r="E4" s="305">
        <v>44166</v>
      </c>
      <c r="F4" s="305">
        <v>44075</v>
      </c>
      <c r="G4" s="305">
        <v>43983</v>
      </c>
      <c r="H4" s="305">
        <v>43891</v>
      </c>
    </row>
    <row r="5" spans="1:8" ht="15">
      <c r="A5" s="306" t="s">
        <v>854</v>
      </c>
      <c r="B5" s="307">
        <v>3296.107</v>
      </c>
      <c r="C5" s="307">
        <v>3072.3049999999998</v>
      </c>
      <c r="D5" s="307">
        <v>3497</v>
      </c>
      <c r="E5" s="307">
        <v>3699</v>
      </c>
      <c r="F5" s="307">
        <v>4004.056</v>
      </c>
      <c r="G5" s="307">
        <v>3991.7170000000001</v>
      </c>
      <c r="H5" s="307">
        <v>4059.2170000000001</v>
      </c>
    </row>
    <row r="6" spans="1:8" ht="15">
      <c r="A6" s="306" t="s">
        <v>855</v>
      </c>
      <c r="B6" s="307">
        <v>1352.625</v>
      </c>
      <c r="C6" s="307">
        <v>1295.3800000000001</v>
      </c>
      <c r="D6" s="307">
        <v>1409</v>
      </c>
      <c r="E6" s="307">
        <v>1488</v>
      </c>
      <c r="F6" s="307">
        <v>4763.3130000000001</v>
      </c>
      <c r="G6" s="307">
        <v>4892.0829999999996</v>
      </c>
      <c r="H6" s="307">
        <v>4931.4830000000002</v>
      </c>
    </row>
    <row r="7" spans="1:8" ht="15">
      <c r="A7" s="306" t="s">
        <v>856</v>
      </c>
      <c r="B7" s="307">
        <v>268.58699999999999</v>
      </c>
      <c r="C7" s="307">
        <v>177.33799999999999</v>
      </c>
      <c r="D7" s="307">
        <v>177</v>
      </c>
      <c r="E7" s="307">
        <v>178</v>
      </c>
      <c r="F7" s="307">
        <v>179.518</v>
      </c>
      <c r="G7" s="307">
        <v>179.518</v>
      </c>
      <c r="H7" s="307">
        <v>179.518</v>
      </c>
    </row>
    <row r="8" spans="1:8" ht="15">
      <c r="A8" s="306" t="s">
        <v>857</v>
      </c>
      <c r="B8" s="307">
        <v>0</v>
      </c>
      <c r="C8" s="307">
        <v>0</v>
      </c>
      <c r="D8" s="307">
        <v>0</v>
      </c>
      <c r="E8" s="307">
        <v>9</v>
      </c>
      <c r="F8" s="307">
        <v>31.608000000000001</v>
      </c>
      <c r="G8" s="307">
        <v>31.608000000000001</v>
      </c>
      <c r="H8" s="307">
        <v>31.606999999999999</v>
      </c>
    </row>
    <row r="9" spans="1:8" ht="15">
      <c r="A9" s="306" t="s">
        <v>858</v>
      </c>
      <c r="B9" s="307">
        <v>669.33600000000001</v>
      </c>
      <c r="C9" s="307">
        <v>630.23599999999999</v>
      </c>
      <c r="D9" s="307">
        <v>630</v>
      </c>
      <c r="E9" s="307">
        <v>669</v>
      </c>
      <c r="F9" s="307">
        <v>669.33699999999999</v>
      </c>
      <c r="G9" s="307">
        <v>661.83600000000001</v>
      </c>
      <c r="H9" s="307">
        <v>661.83600000000001</v>
      </c>
    </row>
    <row r="10" spans="1:8" ht="15">
      <c r="A10" s="306" t="s">
        <v>859</v>
      </c>
      <c r="B10" s="307">
        <v>1504.8510000000001</v>
      </c>
      <c r="C10" s="307">
        <v>1510.579</v>
      </c>
      <c r="D10" s="307">
        <v>1683</v>
      </c>
      <c r="E10" s="307">
        <v>1643</v>
      </c>
      <c r="F10" s="307">
        <v>1794.039</v>
      </c>
      <c r="G10" s="307">
        <v>1800.7529999999999</v>
      </c>
      <c r="H10" s="307">
        <v>1820.0540000000001</v>
      </c>
    </row>
    <row r="11" spans="1:8" ht="15">
      <c r="A11" s="306" t="s">
        <v>860</v>
      </c>
      <c r="B11" s="307">
        <v>42.378999999999998</v>
      </c>
      <c r="C11" s="307">
        <v>73.397999999999996</v>
      </c>
      <c r="D11" s="307">
        <v>392</v>
      </c>
      <c r="E11" s="307">
        <v>427</v>
      </c>
      <c r="F11" s="307">
        <v>427.40800000000002</v>
      </c>
      <c r="G11" s="307">
        <v>427.40899999999999</v>
      </c>
      <c r="H11" s="307">
        <v>434.209</v>
      </c>
    </row>
    <row r="12" spans="1:8" ht="15">
      <c r="A12" s="306" t="s">
        <v>861</v>
      </c>
      <c r="B12" s="307">
        <v>35.909999999999997</v>
      </c>
      <c r="C12" s="307">
        <v>35.909999999999997</v>
      </c>
      <c r="D12" s="307">
        <v>330</v>
      </c>
      <c r="E12" s="307">
        <v>330</v>
      </c>
      <c r="F12" s="307">
        <v>372.56299999999999</v>
      </c>
      <c r="G12" s="307">
        <v>372.56299999999999</v>
      </c>
      <c r="H12" s="307">
        <v>347.58300000000003</v>
      </c>
    </row>
    <row r="13" spans="1:8" ht="15">
      <c r="A13" s="306" t="s">
        <v>862</v>
      </c>
      <c r="B13" s="307">
        <v>39123.660000000003</v>
      </c>
      <c r="C13" s="307">
        <v>39898.125</v>
      </c>
      <c r="D13" s="307">
        <v>38684</v>
      </c>
      <c r="E13" s="307">
        <v>39824</v>
      </c>
      <c r="F13" s="307">
        <v>46901.34</v>
      </c>
      <c r="G13" s="307">
        <v>45370.350999999995</v>
      </c>
      <c r="H13" s="307">
        <v>45370.350999999995</v>
      </c>
    </row>
    <row r="14" spans="1:8" ht="15">
      <c r="A14" s="308" t="s">
        <v>87</v>
      </c>
      <c r="B14" s="309">
        <f>SUM(B5:B13)</f>
        <v>46293.455000000002</v>
      </c>
      <c r="C14" s="309">
        <f>SUM(C5:C13)</f>
        <v>46693.271000000001</v>
      </c>
      <c r="D14" s="309">
        <f>SUM(D5:D13)</f>
        <v>46802</v>
      </c>
      <c r="E14" s="309">
        <f>SUM(E5:E13)</f>
        <v>48267</v>
      </c>
      <c r="F14" s="309">
        <v>59143.182000000001</v>
      </c>
      <c r="G14" s="309">
        <v>57762.178999999996</v>
      </c>
      <c r="H14" s="309">
        <v>57835.858</v>
      </c>
    </row>
  </sheetData>
  <mergeCells count="3">
    <mergeCell ref="A1:H1"/>
    <mergeCell ref="A3:A4"/>
    <mergeCell ref="B3:H3"/>
  </mergeCells>
  <pageMargins left="0.7" right="0.7" top="0.75" bottom="0.75" header="0.3" footer="0.3"/>
  <pageSetup paperSize="9" orientation="portrait" r:id="rId1"/>
  <ignoredErrors>
    <ignoredError sqref="B14:H14" formulaRange="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F15" sqref="F15"/>
    </sheetView>
  </sheetViews>
  <sheetFormatPr defaultColWidth="9.140625" defaultRowHeight="15"/>
  <cols>
    <col min="1" max="11" width="14.5703125" style="16" bestFit="1" customWidth="1"/>
    <col min="12" max="12" width="4.5703125" style="16" bestFit="1" customWidth="1"/>
    <col min="13" max="16384" width="9.140625" style="16"/>
  </cols>
  <sheetData>
    <row r="1" spans="1:11" ht="13.5" customHeight="1">
      <c r="A1" s="841" t="s">
        <v>779</v>
      </c>
      <c r="B1" s="841"/>
      <c r="C1" s="841"/>
      <c r="D1" s="841"/>
      <c r="E1" s="841"/>
    </row>
    <row r="2" spans="1:11" s="34" customFormat="1" ht="16.5" customHeight="1">
      <c r="A2" s="863" t="s">
        <v>84</v>
      </c>
      <c r="B2" s="917" t="s">
        <v>354</v>
      </c>
      <c r="C2" s="930"/>
      <c r="D2" s="918"/>
      <c r="E2" s="907" t="s">
        <v>355</v>
      </c>
      <c r="F2" s="914"/>
      <c r="G2" s="908"/>
      <c r="H2" s="917" t="s">
        <v>356</v>
      </c>
      <c r="I2" s="930"/>
      <c r="J2" s="918"/>
      <c r="K2" s="976" t="s">
        <v>357</v>
      </c>
    </row>
    <row r="3" spans="1:11" s="34" customFormat="1" ht="27.75" customHeight="1">
      <c r="A3" s="865"/>
      <c r="B3" s="18" t="s">
        <v>358</v>
      </c>
      <c r="C3" s="18" t="s">
        <v>359</v>
      </c>
      <c r="D3" s="18" t="s">
        <v>87</v>
      </c>
      <c r="E3" s="18" t="s">
        <v>358</v>
      </c>
      <c r="F3" s="18" t="s">
        <v>359</v>
      </c>
      <c r="G3" s="18" t="s">
        <v>87</v>
      </c>
      <c r="H3" s="18" t="s">
        <v>358</v>
      </c>
      <c r="I3" s="18" t="s">
        <v>359</v>
      </c>
      <c r="J3" s="18" t="s">
        <v>87</v>
      </c>
      <c r="K3" s="977"/>
    </row>
    <row r="4" spans="1:11" s="41" customFormat="1" ht="18" customHeight="1">
      <c r="A4" s="23" t="s">
        <v>1152</v>
      </c>
      <c r="B4" s="40">
        <v>7202277.7400000002</v>
      </c>
      <c r="C4" s="40">
        <v>2115226.81</v>
      </c>
      <c r="D4" s="40">
        <v>9317504.5500000007</v>
      </c>
      <c r="E4" s="40">
        <v>7053990.8700000001</v>
      </c>
      <c r="F4" s="40">
        <v>2016784.11</v>
      </c>
      <c r="G4" s="40">
        <v>9070774.9800000004</v>
      </c>
      <c r="H4" s="40">
        <v>148286.85999999999</v>
      </c>
      <c r="I4" s="25">
        <v>98442.7</v>
      </c>
      <c r="J4" s="40">
        <v>246729.55</v>
      </c>
      <c r="K4" s="40">
        <v>3756682.59</v>
      </c>
    </row>
    <row r="5" spans="1:11" s="41" customFormat="1" ht="18" customHeight="1">
      <c r="A5" s="23" t="s">
        <v>1153</v>
      </c>
      <c r="B5" s="40">
        <v>597908.8323930169</v>
      </c>
      <c r="C5" s="40">
        <v>219135.4004297645</v>
      </c>
      <c r="D5" s="40">
        <v>817044.23282278143</v>
      </c>
      <c r="E5" s="40">
        <v>540189.31387030578</v>
      </c>
      <c r="F5" s="40">
        <v>204008.31443148505</v>
      </c>
      <c r="G5" s="40">
        <v>744197.6283017908</v>
      </c>
      <c r="H5" s="25">
        <v>57719.518522711136</v>
      </c>
      <c r="I5" s="25">
        <v>15127.085998279481</v>
      </c>
      <c r="J5" s="25">
        <v>72846.604520990615</v>
      </c>
      <c r="K5" s="40">
        <v>3803683.1910882546</v>
      </c>
    </row>
    <row r="6" spans="1:11" s="34" customFormat="1" ht="18.75" customHeight="1">
      <c r="A6" s="19" t="s">
        <v>1162</v>
      </c>
      <c r="B6" s="37">
        <v>597908.8323930169</v>
      </c>
      <c r="C6" s="37">
        <v>219135.4004297645</v>
      </c>
      <c r="D6" s="37">
        <v>817044.23282278143</v>
      </c>
      <c r="E6" s="37">
        <v>540189.31387030578</v>
      </c>
      <c r="F6" s="37">
        <v>204008.31443148505</v>
      </c>
      <c r="G6" s="37">
        <v>744197.6283017908</v>
      </c>
      <c r="H6" s="21">
        <v>57719.518522711136</v>
      </c>
      <c r="I6" s="21">
        <v>15127.085998279481</v>
      </c>
      <c r="J6" s="21">
        <v>72846.604520990615</v>
      </c>
      <c r="K6" s="37">
        <v>3803683.1910882546</v>
      </c>
    </row>
    <row r="7" spans="1:11" s="34" customFormat="1" ht="18.75" customHeight="1">
      <c r="A7" s="841" t="s">
        <v>1154</v>
      </c>
      <c r="B7" s="841"/>
      <c r="C7" s="841"/>
      <c r="D7" s="841"/>
      <c r="E7" s="841"/>
    </row>
    <row r="8" spans="1:11" s="34" customFormat="1" ht="18" customHeight="1">
      <c r="A8" s="841" t="s">
        <v>76</v>
      </c>
      <c r="B8" s="841"/>
      <c r="C8" s="841"/>
      <c r="D8" s="841"/>
      <c r="E8" s="841"/>
    </row>
    <row r="9" spans="1:11" s="34" customFormat="1" ht="28.35" customHeight="1"/>
    <row r="10" spans="1:11">
      <c r="B10" s="131"/>
      <c r="C10" s="131"/>
      <c r="D10" s="131"/>
      <c r="E10" s="131"/>
      <c r="F10" s="131"/>
      <c r="G10" s="131"/>
      <c r="H10" s="131"/>
      <c r="I10" s="131"/>
      <c r="J10" s="131"/>
    </row>
    <row r="11" spans="1:11">
      <c r="B11" s="131"/>
      <c r="C11" s="131"/>
      <c r="D11" s="131"/>
      <c r="E11" s="131"/>
      <c r="F11" s="131"/>
      <c r="G11" s="131"/>
      <c r="H11" s="131"/>
      <c r="I11" s="131"/>
      <c r="J11" s="131"/>
    </row>
    <row r="12" spans="1:11">
      <c r="B12" s="131"/>
      <c r="C12" s="131"/>
      <c r="D12" s="131"/>
      <c r="E12" s="131"/>
      <c r="F12" s="131"/>
      <c r="G12" s="131"/>
      <c r="H12" s="131"/>
      <c r="I12" s="131"/>
      <c r="J12" s="522"/>
      <c r="K12" s="131"/>
    </row>
    <row r="14" spans="1:11">
      <c r="B14" s="131"/>
      <c r="C14" s="131"/>
      <c r="D14" s="131"/>
      <c r="E14" s="131"/>
      <c r="F14" s="131"/>
      <c r="G14" s="131"/>
      <c r="H14" s="131"/>
      <c r="I14" s="131"/>
      <c r="J14" s="131"/>
    </row>
    <row r="16" spans="1:11">
      <c r="B16" s="131"/>
      <c r="C16" s="131"/>
      <c r="D16" s="131"/>
      <c r="E16" s="131"/>
      <c r="F16" s="131"/>
      <c r="G16" s="131"/>
      <c r="H16" s="60"/>
      <c r="I16" s="60"/>
      <c r="J16" s="60"/>
    </row>
  </sheetData>
  <mergeCells count="8">
    <mergeCell ref="H2:J2"/>
    <mergeCell ref="K2:K3"/>
    <mergeCell ref="A7:E7"/>
    <mergeCell ref="A8:E8"/>
    <mergeCell ref="A1:E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opLeftCell="A64" zoomScaleNormal="100" workbookViewId="0">
      <pane xSplit="2" topLeftCell="I1" activePane="topRight" state="frozen"/>
      <selection pane="topRight" activeCell="L90" sqref="L90"/>
    </sheetView>
  </sheetViews>
  <sheetFormatPr defaultColWidth="8.85546875" defaultRowHeight="15"/>
  <cols>
    <col min="1" max="1" width="8.85546875" style="120"/>
    <col min="2" max="2" width="35.42578125" style="120" customWidth="1"/>
    <col min="3" max="3" width="11" style="120" bestFit="1" customWidth="1"/>
    <col min="4" max="4" width="12.85546875" style="120" bestFit="1" customWidth="1"/>
    <col min="5" max="5" width="16.5703125" style="120" customWidth="1"/>
    <col min="6" max="6" width="13.5703125" style="120" bestFit="1" customWidth="1"/>
    <col min="7" max="7" width="12.42578125" style="120" bestFit="1" customWidth="1"/>
    <col min="8" max="8" width="16.85546875" style="120" customWidth="1"/>
    <col min="9" max="9" width="17" style="129" customWidth="1"/>
    <col min="10" max="10" width="12.85546875" style="129" bestFit="1" customWidth="1"/>
    <col min="11" max="11" width="10.5703125" style="120" bestFit="1" customWidth="1"/>
    <col min="12" max="12" width="11.5703125" style="120" bestFit="1" customWidth="1"/>
    <col min="13" max="13" width="12.42578125" style="120" bestFit="1" customWidth="1"/>
    <col min="14" max="14" width="14.42578125" style="120" bestFit="1" customWidth="1"/>
    <col min="15" max="15" width="17.42578125" style="120" customWidth="1"/>
    <col min="16" max="16" width="13.5703125" style="120" customWidth="1"/>
    <col min="17" max="17" width="15.140625" style="120" customWidth="1"/>
    <col min="18" max="16384" width="8.85546875" style="120"/>
  </cols>
  <sheetData>
    <row r="1" spans="1:17" s="109" customFormat="1">
      <c r="A1" s="108" t="s">
        <v>780</v>
      </c>
      <c r="I1" s="110"/>
      <c r="J1" s="110"/>
    </row>
    <row r="2" spans="1:17" s="109" customFormat="1">
      <c r="A2" s="1022" t="s">
        <v>527</v>
      </c>
      <c r="B2" s="1023" t="s">
        <v>528</v>
      </c>
      <c r="C2" s="1024" t="s">
        <v>1152</v>
      </c>
      <c r="D2" s="1024"/>
      <c r="E2" s="1024"/>
      <c r="F2" s="1024"/>
      <c r="G2" s="1024"/>
      <c r="H2" s="1024"/>
      <c r="I2" s="1018" t="s">
        <v>1153</v>
      </c>
      <c r="J2" s="1019"/>
      <c r="K2" s="1019"/>
      <c r="L2" s="1019"/>
      <c r="M2" s="1019"/>
      <c r="N2" s="1019"/>
      <c r="O2" s="1019"/>
      <c r="P2" s="1019"/>
      <c r="Q2" s="1020"/>
    </row>
    <row r="3" spans="1:17" s="109" customFormat="1" ht="110.25" customHeight="1">
      <c r="A3" s="1022"/>
      <c r="B3" s="1023"/>
      <c r="C3" s="754" t="s">
        <v>1115</v>
      </c>
      <c r="D3" s="754" t="s">
        <v>1116</v>
      </c>
      <c r="E3" s="754" t="s">
        <v>531</v>
      </c>
      <c r="F3" s="754" t="s">
        <v>529</v>
      </c>
      <c r="G3" s="754" t="s">
        <v>530</v>
      </c>
      <c r="H3" s="754" t="s">
        <v>1117</v>
      </c>
      <c r="I3" s="112" t="s">
        <v>1171</v>
      </c>
      <c r="J3" s="112" t="s">
        <v>1172</v>
      </c>
      <c r="K3" s="112" t="s">
        <v>531</v>
      </c>
      <c r="L3" s="809" t="s">
        <v>529</v>
      </c>
      <c r="M3" s="112" t="s">
        <v>530</v>
      </c>
      <c r="N3" s="112" t="s">
        <v>1173</v>
      </c>
      <c r="O3" s="112" t="s">
        <v>1174</v>
      </c>
      <c r="P3" s="112" t="s">
        <v>1175</v>
      </c>
      <c r="Q3" s="112" t="s">
        <v>1176</v>
      </c>
    </row>
    <row r="4" spans="1:17" s="109" customFormat="1">
      <c r="A4" s="111" t="s">
        <v>532</v>
      </c>
      <c r="B4" s="113" t="s">
        <v>533</v>
      </c>
      <c r="C4" s="114"/>
      <c r="D4" s="114"/>
      <c r="E4" s="113"/>
      <c r="F4" s="113"/>
      <c r="G4" s="113"/>
      <c r="H4" s="113"/>
      <c r="I4" s="114"/>
      <c r="J4" s="114"/>
      <c r="K4" s="113"/>
      <c r="L4" s="113"/>
      <c r="M4" s="113"/>
      <c r="N4" s="113"/>
      <c r="O4" s="115"/>
      <c r="P4" s="116"/>
      <c r="Q4" s="117"/>
    </row>
    <row r="5" spans="1:17">
      <c r="A5" s="112" t="s">
        <v>534</v>
      </c>
      <c r="B5" s="118" t="s">
        <v>535</v>
      </c>
      <c r="C5" s="119"/>
      <c r="D5" s="119"/>
      <c r="E5" s="119"/>
      <c r="F5" s="119"/>
      <c r="G5" s="119"/>
      <c r="H5" s="119"/>
      <c r="I5" s="119"/>
      <c r="J5" s="119"/>
      <c r="K5" s="119"/>
      <c r="L5" s="119"/>
      <c r="M5" s="119"/>
      <c r="N5" s="119"/>
      <c r="O5" s="115"/>
      <c r="P5" s="116"/>
      <c r="Q5" s="117"/>
    </row>
    <row r="6" spans="1:17">
      <c r="A6" s="121">
        <v>1</v>
      </c>
      <c r="B6" s="122" t="s">
        <v>536</v>
      </c>
      <c r="C6" s="106">
        <v>30</v>
      </c>
      <c r="D6" s="106">
        <v>560319</v>
      </c>
      <c r="E6" s="106">
        <v>4201907.4246813348</v>
      </c>
      <c r="F6" s="106">
        <v>4173345.0834554369</v>
      </c>
      <c r="G6" s="106">
        <v>28562.341225897551</v>
      </c>
      <c r="H6" s="106">
        <v>103071.31598150404</v>
      </c>
      <c r="I6" s="106">
        <v>30</v>
      </c>
      <c r="J6" s="106">
        <v>565194</v>
      </c>
      <c r="K6" s="106">
        <v>358918.93293511297</v>
      </c>
      <c r="L6" s="106">
        <v>354790.88765999896</v>
      </c>
      <c r="M6" s="106">
        <v>4128.0352751140026</v>
      </c>
      <c r="N6" s="106">
        <v>107527.71035109737</v>
      </c>
      <c r="O6" s="106">
        <v>115814.34485940177</v>
      </c>
      <c r="P6" s="106">
        <v>0</v>
      </c>
      <c r="Q6" s="106">
        <v>0</v>
      </c>
    </row>
    <row r="7" spans="1:17">
      <c r="A7" s="121">
        <v>2</v>
      </c>
      <c r="B7" s="122" t="s">
        <v>537</v>
      </c>
      <c r="C7" s="106">
        <v>37</v>
      </c>
      <c r="D7" s="106">
        <v>1753074</v>
      </c>
      <c r="E7" s="106">
        <v>3072449.7830646699</v>
      </c>
      <c r="F7" s="106">
        <v>3076026.2378710653</v>
      </c>
      <c r="G7" s="106">
        <v>-3576.4648063941363</v>
      </c>
      <c r="H7" s="106">
        <v>345903.46240886441</v>
      </c>
      <c r="I7" s="106">
        <v>37</v>
      </c>
      <c r="J7" s="106">
        <v>1751319</v>
      </c>
      <c r="K7" s="106">
        <v>281205.27944223798</v>
      </c>
      <c r="L7" s="106">
        <v>252474.31060049782</v>
      </c>
      <c r="M7" s="106">
        <v>28730.978841740183</v>
      </c>
      <c r="N7" s="106">
        <v>375793.27124763775</v>
      </c>
      <c r="O7" s="106">
        <v>401172.37182304711</v>
      </c>
      <c r="P7" s="106">
        <v>0</v>
      </c>
      <c r="Q7" s="106">
        <v>0</v>
      </c>
    </row>
    <row r="8" spans="1:17">
      <c r="A8" s="121">
        <v>3</v>
      </c>
      <c r="B8" s="122" t="s">
        <v>538</v>
      </c>
      <c r="C8" s="106">
        <v>27</v>
      </c>
      <c r="D8" s="106">
        <v>618499</v>
      </c>
      <c r="E8" s="106">
        <v>227791.56208275299</v>
      </c>
      <c r="F8" s="106">
        <v>230311.59659730483</v>
      </c>
      <c r="G8" s="106">
        <v>-2520.0445145517451</v>
      </c>
      <c r="H8" s="106">
        <v>87948.449604039211</v>
      </c>
      <c r="I8" s="106">
        <v>27</v>
      </c>
      <c r="J8" s="106">
        <v>619228</v>
      </c>
      <c r="K8" s="106">
        <v>30924.116203164034</v>
      </c>
      <c r="L8" s="106">
        <v>15834.649954071998</v>
      </c>
      <c r="M8" s="106">
        <v>15089.46624909204</v>
      </c>
      <c r="N8" s="106">
        <v>103319.5307100083</v>
      </c>
      <c r="O8" s="106">
        <v>100231.92953998075</v>
      </c>
      <c r="P8" s="106">
        <v>0</v>
      </c>
      <c r="Q8" s="106">
        <v>0</v>
      </c>
    </row>
    <row r="9" spans="1:17">
      <c r="A9" s="121">
        <v>4</v>
      </c>
      <c r="B9" s="122" t="s">
        <v>539</v>
      </c>
      <c r="C9" s="106">
        <v>22</v>
      </c>
      <c r="D9" s="106">
        <v>1054564</v>
      </c>
      <c r="E9" s="106">
        <v>230949.95436529556</v>
      </c>
      <c r="F9" s="106">
        <v>252797.16232514166</v>
      </c>
      <c r="G9" s="106">
        <v>-21847.207959856121</v>
      </c>
      <c r="H9" s="106">
        <v>112744.66239969572</v>
      </c>
      <c r="I9" s="106">
        <v>22</v>
      </c>
      <c r="J9" s="106">
        <v>1045333</v>
      </c>
      <c r="K9" s="106">
        <v>16269.185420967984</v>
      </c>
      <c r="L9" s="106">
        <v>14777.303747841001</v>
      </c>
      <c r="M9" s="106">
        <v>1491.8816731269835</v>
      </c>
      <c r="N9" s="106">
        <v>114526.50602331659</v>
      </c>
      <c r="O9" s="106">
        <v>117328.8786341972</v>
      </c>
      <c r="P9" s="106">
        <v>1</v>
      </c>
      <c r="Q9" s="106">
        <v>0</v>
      </c>
    </row>
    <row r="10" spans="1:17">
      <c r="A10" s="121">
        <v>5</v>
      </c>
      <c r="B10" s="122" t="s">
        <v>540</v>
      </c>
      <c r="C10" s="106">
        <v>20</v>
      </c>
      <c r="D10" s="106">
        <v>416283</v>
      </c>
      <c r="E10" s="106">
        <v>354414.07968220394</v>
      </c>
      <c r="F10" s="106">
        <v>334432.72010430496</v>
      </c>
      <c r="G10" s="106">
        <v>19981.359577899027</v>
      </c>
      <c r="H10" s="106">
        <v>114219.14901750568</v>
      </c>
      <c r="I10" s="106">
        <v>20</v>
      </c>
      <c r="J10" s="106">
        <v>414834</v>
      </c>
      <c r="K10" s="106">
        <v>36779.646906859452</v>
      </c>
      <c r="L10" s="106">
        <v>20585.898677424997</v>
      </c>
      <c r="M10" s="106">
        <v>16193.748229434452</v>
      </c>
      <c r="N10" s="106">
        <v>130773.58396439895</v>
      </c>
      <c r="O10" s="106">
        <v>126408.12025488736</v>
      </c>
      <c r="P10" s="106">
        <v>0</v>
      </c>
      <c r="Q10" s="106">
        <v>0</v>
      </c>
    </row>
    <row r="11" spans="1:17">
      <c r="A11" s="121">
        <v>6</v>
      </c>
      <c r="B11" s="122" t="s">
        <v>541</v>
      </c>
      <c r="C11" s="106">
        <v>25</v>
      </c>
      <c r="D11" s="106">
        <v>576126</v>
      </c>
      <c r="E11" s="106">
        <v>70188.346711677645</v>
      </c>
      <c r="F11" s="106">
        <v>100230.31417427406</v>
      </c>
      <c r="G11" s="106">
        <v>-30041.967462596403</v>
      </c>
      <c r="H11" s="106">
        <v>115856.34309135833</v>
      </c>
      <c r="I11" s="106">
        <v>25</v>
      </c>
      <c r="J11" s="106">
        <v>569283</v>
      </c>
      <c r="K11" s="106">
        <v>3894.9982726212238</v>
      </c>
      <c r="L11" s="106">
        <v>8347.0081161413327</v>
      </c>
      <c r="M11" s="106">
        <v>-4452.0098435201098</v>
      </c>
      <c r="N11" s="106">
        <v>111444.95017392875</v>
      </c>
      <c r="O11" s="106">
        <v>115062.02086813866</v>
      </c>
      <c r="P11" s="106">
        <v>0</v>
      </c>
      <c r="Q11" s="106">
        <v>0</v>
      </c>
    </row>
    <row r="12" spans="1:17">
      <c r="A12" s="121">
        <v>7</v>
      </c>
      <c r="B12" s="122" t="s">
        <v>542</v>
      </c>
      <c r="C12" s="106">
        <v>16</v>
      </c>
      <c r="D12" s="106">
        <v>282861</v>
      </c>
      <c r="E12" s="106">
        <v>14398.885574286516</v>
      </c>
      <c r="F12" s="106">
        <v>12948.349754866334</v>
      </c>
      <c r="G12" s="106">
        <v>1450.5358194201813</v>
      </c>
      <c r="H12" s="106">
        <v>32983.462196013301</v>
      </c>
      <c r="I12" s="106">
        <v>16</v>
      </c>
      <c r="J12" s="106">
        <v>278064</v>
      </c>
      <c r="K12" s="106">
        <v>399.46720706640025</v>
      </c>
      <c r="L12" s="106">
        <v>1762.9575495490001</v>
      </c>
      <c r="M12" s="106">
        <v>-1363.5003424825995</v>
      </c>
      <c r="N12" s="106">
        <v>31496.185320430362</v>
      </c>
      <c r="O12" s="106">
        <v>32311.757963099659</v>
      </c>
      <c r="P12" s="106">
        <v>4</v>
      </c>
      <c r="Q12" s="106">
        <v>130.40095836623513</v>
      </c>
    </row>
    <row r="13" spans="1:17">
      <c r="A13" s="121">
        <v>8</v>
      </c>
      <c r="B13" s="122" t="s">
        <v>543</v>
      </c>
      <c r="C13" s="106">
        <v>13</v>
      </c>
      <c r="D13" s="106">
        <v>115666</v>
      </c>
      <c r="E13" s="106">
        <v>7792.9038721176912</v>
      </c>
      <c r="F13" s="106">
        <v>8580.8537209260012</v>
      </c>
      <c r="G13" s="106">
        <v>-787.94984880830737</v>
      </c>
      <c r="H13" s="106">
        <v>10054.516997055549</v>
      </c>
      <c r="I13" s="106">
        <v>13</v>
      </c>
      <c r="J13" s="106">
        <v>114730</v>
      </c>
      <c r="K13" s="106">
        <v>151.95412207825288</v>
      </c>
      <c r="L13" s="106">
        <v>561.70757910299983</v>
      </c>
      <c r="M13" s="106">
        <v>-409.75345702474715</v>
      </c>
      <c r="N13" s="106">
        <v>9574.1310314961938</v>
      </c>
      <c r="O13" s="106">
        <v>9926.5433396716271</v>
      </c>
      <c r="P13" s="106">
        <v>0</v>
      </c>
      <c r="Q13" s="106">
        <v>0</v>
      </c>
    </row>
    <row r="14" spans="1:17">
      <c r="A14" s="121">
        <v>9</v>
      </c>
      <c r="B14" s="122" t="s">
        <v>544</v>
      </c>
      <c r="C14" s="106">
        <v>2</v>
      </c>
      <c r="D14" s="106">
        <v>24559</v>
      </c>
      <c r="E14" s="106">
        <v>298.41337168699988</v>
      </c>
      <c r="F14" s="106">
        <v>412.40712025577812</v>
      </c>
      <c r="G14" s="106">
        <v>-113.99374856877824</v>
      </c>
      <c r="H14" s="106">
        <v>2523.489722334883</v>
      </c>
      <c r="I14" s="106">
        <v>2</v>
      </c>
      <c r="J14" s="106">
        <v>24307</v>
      </c>
      <c r="K14" s="106">
        <v>52.066395128000003</v>
      </c>
      <c r="L14" s="106">
        <v>25.426839532999999</v>
      </c>
      <c r="M14" s="106">
        <v>26.639555595000004</v>
      </c>
      <c r="N14" s="106">
        <v>2517.5452018515234</v>
      </c>
      <c r="O14" s="106">
        <v>2500.6386033955414</v>
      </c>
      <c r="P14" s="106">
        <v>0</v>
      </c>
      <c r="Q14" s="106">
        <v>0</v>
      </c>
    </row>
    <row r="15" spans="1:17">
      <c r="A15" s="121">
        <v>10</v>
      </c>
      <c r="B15" s="122" t="s">
        <v>545</v>
      </c>
      <c r="C15" s="106">
        <v>25</v>
      </c>
      <c r="D15" s="106">
        <v>233672</v>
      </c>
      <c r="E15" s="106">
        <v>13439.990881683874</v>
      </c>
      <c r="F15" s="106">
        <v>15278.786411699244</v>
      </c>
      <c r="G15" s="106">
        <v>-1838.7955300153717</v>
      </c>
      <c r="H15" s="106">
        <v>25312.029601986666</v>
      </c>
      <c r="I15" s="106">
        <v>25</v>
      </c>
      <c r="J15" s="106">
        <v>230463</v>
      </c>
      <c r="K15" s="106">
        <v>265.57882947825908</v>
      </c>
      <c r="L15" s="106">
        <v>462.37605484999995</v>
      </c>
      <c r="M15" s="106">
        <v>-196.79722537174095</v>
      </c>
      <c r="N15" s="106">
        <v>25007.509574563224</v>
      </c>
      <c r="O15" s="106">
        <v>25079.530276395239</v>
      </c>
      <c r="P15" s="106">
        <v>1</v>
      </c>
      <c r="Q15" s="106">
        <v>50.01095999394763</v>
      </c>
    </row>
    <row r="16" spans="1:17">
      <c r="A16" s="121">
        <v>11</v>
      </c>
      <c r="B16" s="122" t="s">
        <v>546</v>
      </c>
      <c r="C16" s="106">
        <v>21</v>
      </c>
      <c r="D16" s="106">
        <v>661554</v>
      </c>
      <c r="E16" s="106">
        <v>62033.573030129861</v>
      </c>
      <c r="F16" s="106">
        <v>99184.760399646562</v>
      </c>
      <c r="G16" s="106">
        <v>-37151.18736951668</v>
      </c>
      <c r="H16" s="106">
        <v>130073.36077217842</v>
      </c>
      <c r="I16" s="106">
        <v>21</v>
      </c>
      <c r="J16" s="106">
        <v>655144</v>
      </c>
      <c r="K16" s="106">
        <v>3595.1273120827286</v>
      </c>
      <c r="L16" s="106">
        <v>6147.9026163919989</v>
      </c>
      <c r="M16" s="106">
        <v>-2552.7753043092712</v>
      </c>
      <c r="N16" s="106">
        <v>127297.14844657975</v>
      </c>
      <c r="O16" s="106">
        <v>128001.89562784642</v>
      </c>
      <c r="P16" s="106">
        <v>0</v>
      </c>
      <c r="Q16" s="106">
        <v>0</v>
      </c>
    </row>
    <row r="17" spans="1:17">
      <c r="A17" s="121">
        <v>12</v>
      </c>
      <c r="B17" s="122" t="s">
        <v>547</v>
      </c>
      <c r="C17" s="106">
        <v>15</v>
      </c>
      <c r="D17" s="106">
        <v>271688</v>
      </c>
      <c r="E17" s="106">
        <v>6476.1527500377806</v>
      </c>
      <c r="F17" s="106">
        <v>5908.9684199269004</v>
      </c>
      <c r="G17" s="106">
        <v>567.18433011088086</v>
      </c>
      <c r="H17" s="106">
        <v>27772.365001717026</v>
      </c>
      <c r="I17" s="106">
        <v>15</v>
      </c>
      <c r="J17" s="106">
        <v>269097</v>
      </c>
      <c r="K17" s="106">
        <v>289.46243845217833</v>
      </c>
      <c r="L17" s="106">
        <v>572.58897669300006</v>
      </c>
      <c r="M17" s="106">
        <v>-283.12653824082173</v>
      </c>
      <c r="N17" s="106">
        <v>27444.435485023936</v>
      </c>
      <c r="O17" s="106">
        <v>27603.524833946343</v>
      </c>
      <c r="P17" s="106">
        <v>4</v>
      </c>
      <c r="Q17" s="106">
        <v>66.253701772175035</v>
      </c>
    </row>
    <row r="18" spans="1:17">
      <c r="A18" s="121">
        <v>13</v>
      </c>
      <c r="B18" s="122" t="s">
        <v>548</v>
      </c>
      <c r="C18" s="106">
        <v>22</v>
      </c>
      <c r="D18" s="106">
        <v>331836</v>
      </c>
      <c r="E18" s="106">
        <v>36998.113408362966</v>
      </c>
      <c r="F18" s="106">
        <v>67480.335266352005</v>
      </c>
      <c r="G18" s="106">
        <v>-30482.221857989021</v>
      </c>
      <c r="H18" s="106">
        <v>93383.346848393194</v>
      </c>
      <c r="I18" s="106">
        <v>22</v>
      </c>
      <c r="J18" s="106">
        <v>327456</v>
      </c>
      <c r="K18" s="106">
        <v>867.54517497966447</v>
      </c>
      <c r="L18" s="106">
        <v>3963.8429201486674</v>
      </c>
      <c r="M18" s="106">
        <v>-3096.2977451690026</v>
      </c>
      <c r="N18" s="106">
        <v>90239.965198870326</v>
      </c>
      <c r="O18" s="106">
        <v>91967.185205655827</v>
      </c>
      <c r="P18" s="106">
        <v>0</v>
      </c>
      <c r="Q18" s="106">
        <v>0</v>
      </c>
    </row>
    <row r="19" spans="1:17">
      <c r="A19" s="121">
        <v>14</v>
      </c>
      <c r="B19" s="122" t="s">
        <v>549</v>
      </c>
      <c r="C19" s="106">
        <v>21</v>
      </c>
      <c r="D19" s="106">
        <v>178641</v>
      </c>
      <c r="E19" s="106">
        <v>9992.7467763317309</v>
      </c>
      <c r="F19" s="106">
        <v>11691.764096145602</v>
      </c>
      <c r="G19" s="106">
        <v>-1699.0173198138693</v>
      </c>
      <c r="H19" s="106">
        <v>15222.246259394407</v>
      </c>
      <c r="I19" s="106">
        <v>21</v>
      </c>
      <c r="J19" s="106">
        <v>176768</v>
      </c>
      <c r="K19" s="106">
        <v>529.46701452481102</v>
      </c>
      <c r="L19" s="106">
        <v>635.83919512</v>
      </c>
      <c r="M19" s="106">
        <v>-106.37218059518904</v>
      </c>
      <c r="N19" s="106">
        <v>15031.90762329364</v>
      </c>
      <c r="O19" s="106">
        <v>15202.192431699641</v>
      </c>
      <c r="P19" s="106">
        <v>0</v>
      </c>
      <c r="Q19" s="106">
        <v>0</v>
      </c>
    </row>
    <row r="20" spans="1:17">
      <c r="A20" s="121">
        <v>15</v>
      </c>
      <c r="B20" s="122" t="s">
        <v>550</v>
      </c>
      <c r="C20" s="106">
        <v>4</v>
      </c>
      <c r="D20" s="106">
        <v>44766</v>
      </c>
      <c r="E20" s="106">
        <v>551.15718260699998</v>
      </c>
      <c r="F20" s="106">
        <v>841.78870813699996</v>
      </c>
      <c r="G20" s="106">
        <v>-290.63152552999998</v>
      </c>
      <c r="H20" s="106">
        <v>1261.0202131107726</v>
      </c>
      <c r="I20" s="106">
        <v>4</v>
      </c>
      <c r="J20" s="106">
        <v>43980</v>
      </c>
      <c r="K20" s="106">
        <v>78.624030839</v>
      </c>
      <c r="L20" s="106">
        <v>40.782235802000002</v>
      </c>
      <c r="M20" s="106">
        <v>37.841795036999997</v>
      </c>
      <c r="N20" s="106">
        <v>1281.1299891788653</v>
      </c>
      <c r="O20" s="106">
        <v>1258.6355236418792</v>
      </c>
      <c r="P20" s="106">
        <v>0</v>
      </c>
      <c r="Q20" s="106">
        <v>0</v>
      </c>
    </row>
    <row r="21" spans="1:17">
      <c r="A21" s="121">
        <v>16</v>
      </c>
      <c r="B21" s="122" t="s">
        <v>551</v>
      </c>
      <c r="C21" s="106">
        <v>12</v>
      </c>
      <c r="D21" s="106">
        <v>262624</v>
      </c>
      <c r="E21" s="106">
        <v>114951.39380688425</v>
      </c>
      <c r="F21" s="106">
        <v>103517.67929646061</v>
      </c>
      <c r="G21" s="106">
        <v>11433.714510423659</v>
      </c>
      <c r="H21" s="106">
        <v>80631.805820900627</v>
      </c>
      <c r="I21" s="106">
        <v>12</v>
      </c>
      <c r="J21" s="106">
        <v>258609</v>
      </c>
      <c r="K21" s="106">
        <v>9385.0069479457179</v>
      </c>
      <c r="L21" s="106">
        <v>7866.5931812529998</v>
      </c>
      <c r="M21" s="106">
        <v>1518.4137666927172</v>
      </c>
      <c r="N21" s="106">
        <v>82301.194255940412</v>
      </c>
      <c r="O21" s="106">
        <v>81439.270639358554</v>
      </c>
      <c r="P21" s="106">
        <v>0</v>
      </c>
      <c r="Q21" s="106">
        <v>0</v>
      </c>
    </row>
    <row r="22" spans="1:17">
      <c r="A22" s="121"/>
      <c r="B22" s="118" t="s">
        <v>749</v>
      </c>
      <c r="C22" s="107">
        <v>312</v>
      </c>
      <c r="D22" s="107">
        <v>7386732</v>
      </c>
      <c r="E22" s="107">
        <v>8424634.4812420644</v>
      </c>
      <c r="F22" s="107">
        <v>8492988.8077219427</v>
      </c>
      <c r="G22" s="107">
        <v>-68354.346479889136</v>
      </c>
      <c r="H22" s="107">
        <v>1298961.0259360522</v>
      </c>
      <c r="I22" s="107">
        <v>312</v>
      </c>
      <c r="J22" s="107">
        <v>7343809</v>
      </c>
      <c r="K22" s="107">
        <v>743606.4586535386</v>
      </c>
      <c r="L22" s="107">
        <v>688850.07590441988</v>
      </c>
      <c r="M22" s="107">
        <v>54756.372749118906</v>
      </c>
      <c r="N22" s="107">
        <v>1355576.7045976159</v>
      </c>
      <c r="O22" s="107">
        <v>1391308.8404243637</v>
      </c>
      <c r="P22" s="107">
        <v>10</v>
      </c>
      <c r="Q22" s="107">
        <v>246.66562013235779</v>
      </c>
    </row>
    <row r="23" spans="1:17">
      <c r="A23" s="121"/>
      <c r="B23" s="123"/>
      <c r="C23" s="106"/>
      <c r="D23" s="106"/>
      <c r="E23" s="106"/>
      <c r="F23" s="106"/>
      <c r="G23" s="106"/>
      <c r="H23" s="106"/>
      <c r="I23" s="106"/>
      <c r="J23" s="106"/>
      <c r="K23" s="106"/>
      <c r="L23" s="106"/>
      <c r="M23" s="106"/>
      <c r="N23" s="106"/>
      <c r="O23" s="106"/>
      <c r="P23" s="106"/>
      <c r="Q23" s="106"/>
    </row>
    <row r="24" spans="1:17">
      <c r="A24" s="112" t="s">
        <v>552</v>
      </c>
      <c r="B24" s="118" t="s">
        <v>553</v>
      </c>
      <c r="C24" s="106"/>
      <c r="D24" s="106"/>
      <c r="E24" s="106"/>
      <c r="F24" s="106"/>
      <c r="G24" s="106"/>
      <c r="H24" s="106"/>
      <c r="I24" s="106"/>
      <c r="J24" s="106"/>
      <c r="K24" s="106"/>
      <c r="L24" s="106"/>
      <c r="M24" s="106"/>
      <c r="N24" s="106"/>
      <c r="O24" s="106"/>
      <c r="P24" s="106"/>
      <c r="Q24" s="106"/>
    </row>
    <row r="25" spans="1:17">
      <c r="A25" s="121">
        <v>17</v>
      </c>
      <c r="B25" s="124" t="s">
        <v>554</v>
      </c>
      <c r="C25" s="106">
        <v>14</v>
      </c>
      <c r="D25" s="106">
        <v>3082531</v>
      </c>
      <c r="E25" s="106">
        <v>34234.150921548069</v>
      </c>
      <c r="F25" s="106">
        <v>6077.7933488830895</v>
      </c>
      <c r="G25" s="106">
        <v>28156.357572664976</v>
      </c>
      <c r="H25" s="106">
        <v>54932.244775610241</v>
      </c>
      <c r="I25" s="106">
        <v>14</v>
      </c>
      <c r="J25" s="106">
        <v>3196257</v>
      </c>
      <c r="K25" s="106">
        <v>1864.2694185210087</v>
      </c>
      <c r="L25" s="106">
        <v>523.90322876602477</v>
      </c>
      <c r="M25" s="106">
        <v>1340.3561897549841</v>
      </c>
      <c r="N25" s="106">
        <v>55626.819202313352</v>
      </c>
      <c r="O25" s="106">
        <v>56094.188271031475</v>
      </c>
      <c r="P25" s="106">
        <v>0</v>
      </c>
      <c r="Q25" s="106">
        <v>0</v>
      </c>
    </row>
    <row r="26" spans="1:17">
      <c r="A26" s="121">
        <v>18</v>
      </c>
      <c r="B26" s="124" t="s">
        <v>555</v>
      </c>
      <c r="C26" s="106">
        <v>31</v>
      </c>
      <c r="D26" s="106">
        <v>12444858</v>
      </c>
      <c r="E26" s="106">
        <v>49719.837749833459</v>
      </c>
      <c r="F26" s="106">
        <v>36201.414036532311</v>
      </c>
      <c r="G26" s="106">
        <v>13518.423713301143</v>
      </c>
      <c r="H26" s="106">
        <v>226190.65882378205</v>
      </c>
      <c r="I26" s="106">
        <v>31</v>
      </c>
      <c r="J26" s="106">
        <v>12533497</v>
      </c>
      <c r="K26" s="106">
        <v>3875.2103342670071</v>
      </c>
      <c r="L26" s="106">
        <v>2616.2191362438466</v>
      </c>
      <c r="M26" s="106">
        <v>1258.9911980231593</v>
      </c>
      <c r="N26" s="106">
        <v>223072.24981242546</v>
      </c>
      <c r="O26" s="106">
        <v>227595.59785893571</v>
      </c>
      <c r="P26" s="106">
        <v>0</v>
      </c>
      <c r="Q26" s="106">
        <v>0</v>
      </c>
    </row>
    <row r="27" spans="1:17">
      <c r="A27" s="121">
        <v>19</v>
      </c>
      <c r="B27" s="124" t="s">
        <v>556</v>
      </c>
      <c r="C27" s="106">
        <v>27</v>
      </c>
      <c r="D27" s="106">
        <v>6729990</v>
      </c>
      <c r="E27" s="106">
        <v>30934.796973458284</v>
      </c>
      <c r="F27" s="106">
        <v>16200.486759823089</v>
      </c>
      <c r="G27" s="106">
        <v>14734.310213635197</v>
      </c>
      <c r="H27" s="106">
        <v>110143.11748357932</v>
      </c>
      <c r="I27" s="106">
        <v>27</v>
      </c>
      <c r="J27" s="106">
        <v>6845348</v>
      </c>
      <c r="K27" s="106">
        <v>3011.6609711726164</v>
      </c>
      <c r="L27" s="106">
        <v>962.14253804055193</v>
      </c>
      <c r="M27" s="106">
        <v>2049.5184331320638</v>
      </c>
      <c r="N27" s="106">
        <v>110943.11601547286</v>
      </c>
      <c r="O27" s="106">
        <v>111948.34242285899</v>
      </c>
      <c r="P27" s="106">
        <v>0</v>
      </c>
      <c r="Q27" s="106">
        <v>0</v>
      </c>
    </row>
    <row r="28" spans="1:17">
      <c r="A28" s="121">
        <v>20</v>
      </c>
      <c r="B28" s="124" t="s">
        <v>557</v>
      </c>
      <c r="C28" s="106">
        <v>26</v>
      </c>
      <c r="D28" s="106">
        <v>8705192</v>
      </c>
      <c r="E28" s="106">
        <v>41520.378876213668</v>
      </c>
      <c r="F28" s="106">
        <v>25211.56149834703</v>
      </c>
      <c r="G28" s="106">
        <v>16308.817377866631</v>
      </c>
      <c r="H28" s="106">
        <v>159928.03118272263</v>
      </c>
      <c r="I28" s="106">
        <v>26</v>
      </c>
      <c r="J28" s="106">
        <v>8854201</v>
      </c>
      <c r="K28" s="106">
        <v>3125.1454820307754</v>
      </c>
      <c r="L28" s="106">
        <v>1575.4619491772748</v>
      </c>
      <c r="M28" s="106">
        <v>1549.6835328535005</v>
      </c>
      <c r="N28" s="106">
        <v>162311.32954916885</v>
      </c>
      <c r="O28" s="106">
        <v>163298.4365266235</v>
      </c>
      <c r="P28" s="106">
        <v>0</v>
      </c>
      <c r="Q28" s="106">
        <v>0</v>
      </c>
    </row>
    <row r="29" spans="1:17">
      <c r="A29" s="121">
        <v>21</v>
      </c>
      <c r="B29" s="124" t="s">
        <v>558</v>
      </c>
      <c r="C29" s="106">
        <v>24</v>
      </c>
      <c r="D29" s="106">
        <v>7870459</v>
      </c>
      <c r="E29" s="106">
        <v>32427.131644519468</v>
      </c>
      <c r="F29" s="106">
        <v>22311.344772825243</v>
      </c>
      <c r="G29" s="106">
        <v>10115.776871694225</v>
      </c>
      <c r="H29" s="106">
        <v>106857.28950986583</v>
      </c>
      <c r="I29" s="106">
        <v>24</v>
      </c>
      <c r="J29" s="106">
        <v>8100585</v>
      </c>
      <c r="K29" s="106">
        <v>3063.6284936606476</v>
      </c>
      <c r="L29" s="106">
        <v>1346.957888804975</v>
      </c>
      <c r="M29" s="106">
        <v>1716.6806048556723</v>
      </c>
      <c r="N29" s="106">
        <v>109704.62747386722</v>
      </c>
      <c r="O29" s="106">
        <v>110550.8601882785</v>
      </c>
      <c r="P29" s="106">
        <v>0</v>
      </c>
      <c r="Q29" s="106">
        <v>0</v>
      </c>
    </row>
    <row r="30" spans="1:17">
      <c r="A30" s="121">
        <v>22</v>
      </c>
      <c r="B30" s="124" t="s">
        <v>559</v>
      </c>
      <c r="C30" s="106">
        <v>8</v>
      </c>
      <c r="D30" s="106">
        <v>567533</v>
      </c>
      <c r="E30" s="106">
        <v>2425.8058784820996</v>
      </c>
      <c r="F30" s="106">
        <v>1282.0876154619768</v>
      </c>
      <c r="G30" s="106">
        <v>1143.7182630201225</v>
      </c>
      <c r="H30" s="106">
        <v>9818.9431666311702</v>
      </c>
      <c r="I30" s="106">
        <v>8</v>
      </c>
      <c r="J30" s="106">
        <v>572644</v>
      </c>
      <c r="K30" s="106">
        <v>179.24675649100001</v>
      </c>
      <c r="L30" s="106">
        <v>85.183988899291506</v>
      </c>
      <c r="M30" s="106">
        <v>94.072767591708498</v>
      </c>
      <c r="N30" s="106">
        <v>9768.913237226092</v>
      </c>
      <c r="O30" s="106">
        <v>9953.7005560382204</v>
      </c>
      <c r="P30" s="106">
        <v>0</v>
      </c>
      <c r="Q30" s="106">
        <v>0</v>
      </c>
    </row>
    <row r="31" spans="1:17">
      <c r="A31" s="121">
        <v>23</v>
      </c>
      <c r="B31" s="124" t="s">
        <v>560</v>
      </c>
      <c r="C31" s="106">
        <v>22</v>
      </c>
      <c r="D31" s="106">
        <v>4022810</v>
      </c>
      <c r="E31" s="106">
        <v>14699.177836843039</v>
      </c>
      <c r="F31" s="106">
        <v>14726.708934778015</v>
      </c>
      <c r="G31" s="106">
        <v>-27.53109793497724</v>
      </c>
      <c r="H31" s="106">
        <v>78773.525217624163</v>
      </c>
      <c r="I31" s="106">
        <v>22</v>
      </c>
      <c r="J31" s="106">
        <v>4061202</v>
      </c>
      <c r="K31" s="106">
        <v>1447.5666385827865</v>
      </c>
      <c r="L31" s="106">
        <v>703.19273008519463</v>
      </c>
      <c r="M31" s="106">
        <v>744.37390849759231</v>
      </c>
      <c r="N31" s="106">
        <v>79447.27485604625</v>
      </c>
      <c r="O31" s="106">
        <v>80512.451642453103</v>
      </c>
      <c r="P31" s="106">
        <v>0</v>
      </c>
      <c r="Q31" s="106">
        <v>0</v>
      </c>
    </row>
    <row r="32" spans="1:17">
      <c r="A32" s="121">
        <v>24</v>
      </c>
      <c r="B32" s="124" t="s">
        <v>561</v>
      </c>
      <c r="C32" s="106">
        <v>26</v>
      </c>
      <c r="D32" s="106">
        <v>5067076</v>
      </c>
      <c r="E32" s="106">
        <v>32718.979333683419</v>
      </c>
      <c r="F32" s="106">
        <v>16720.993325544572</v>
      </c>
      <c r="G32" s="106">
        <v>15997.986008138845</v>
      </c>
      <c r="H32" s="106">
        <v>96710.251465738533</v>
      </c>
      <c r="I32" s="106">
        <v>26</v>
      </c>
      <c r="J32" s="106">
        <v>5117009</v>
      </c>
      <c r="K32" s="106">
        <v>2212.1691101399961</v>
      </c>
      <c r="L32" s="106">
        <v>934.50364812404314</v>
      </c>
      <c r="M32" s="106">
        <v>1277.6754620159531</v>
      </c>
      <c r="N32" s="106">
        <v>96174.979556548918</v>
      </c>
      <c r="O32" s="106">
        <v>97994.65980201411</v>
      </c>
      <c r="P32" s="106">
        <v>0</v>
      </c>
      <c r="Q32" s="106">
        <v>0</v>
      </c>
    </row>
    <row r="33" spans="1:17">
      <c r="A33" s="121">
        <v>25</v>
      </c>
      <c r="B33" s="124" t="s">
        <v>562</v>
      </c>
      <c r="C33" s="106">
        <v>117</v>
      </c>
      <c r="D33" s="106">
        <v>11894913</v>
      </c>
      <c r="E33" s="106">
        <v>68251.8484984893</v>
      </c>
      <c r="F33" s="106">
        <v>41123.357494312324</v>
      </c>
      <c r="G33" s="106">
        <v>27128.491004176976</v>
      </c>
      <c r="H33" s="106">
        <v>148830.47316170359</v>
      </c>
      <c r="I33" s="106">
        <v>118</v>
      </c>
      <c r="J33" s="106">
        <v>12147243</v>
      </c>
      <c r="K33" s="106">
        <v>7658.5703470149992</v>
      </c>
      <c r="L33" s="106">
        <v>3815.0731332115483</v>
      </c>
      <c r="M33" s="106">
        <v>3843.4872138034498</v>
      </c>
      <c r="N33" s="106">
        <v>149571.12787124209</v>
      </c>
      <c r="O33" s="106">
        <v>150618.39644821378</v>
      </c>
      <c r="P33" s="106">
        <v>0</v>
      </c>
      <c r="Q33" s="106">
        <v>0</v>
      </c>
    </row>
    <row r="34" spans="1:17">
      <c r="A34" s="121">
        <v>26</v>
      </c>
      <c r="B34" s="124" t="s">
        <v>563</v>
      </c>
      <c r="C34" s="106">
        <v>39</v>
      </c>
      <c r="D34" s="106">
        <v>13896408</v>
      </c>
      <c r="E34" s="106">
        <v>21134.928034322893</v>
      </c>
      <c r="F34" s="106">
        <v>19683.303263182817</v>
      </c>
      <c r="G34" s="106">
        <v>1451.6147711400743</v>
      </c>
      <c r="H34" s="106">
        <v>147840.96646965598</v>
      </c>
      <c r="I34" s="106">
        <v>39</v>
      </c>
      <c r="J34" s="106">
        <v>14005645</v>
      </c>
      <c r="K34" s="106">
        <v>1787.7447335323213</v>
      </c>
      <c r="L34" s="106">
        <v>1480.9163941466998</v>
      </c>
      <c r="M34" s="106">
        <v>306.82833938562158</v>
      </c>
      <c r="N34" s="106">
        <v>146077.94216189117</v>
      </c>
      <c r="O34" s="106">
        <v>149026.60421627591</v>
      </c>
      <c r="P34" s="106">
        <v>0</v>
      </c>
      <c r="Q34" s="106">
        <v>0</v>
      </c>
    </row>
    <row r="35" spans="1:17">
      <c r="A35" s="121">
        <v>27</v>
      </c>
      <c r="B35" s="124" t="s">
        <v>564</v>
      </c>
      <c r="C35" s="106">
        <v>31</v>
      </c>
      <c r="D35" s="106">
        <v>11648458</v>
      </c>
      <c r="E35" s="106">
        <v>72967.711090566401</v>
      </c>
      <c r="F35" s="106">
        <v>37090.827973694999</v>
      </c>
      <c r="G35" s="106">
        <v>35876.883116871395</v>
      </c>
      <c r="H35" s="106">
        <v>225430.26889062874</v>
      </c>
      <c r="I35" s="106">
        <v>31</v>
      </c>
      <c r="J35" s="106">
        <v>11791520</v>
      </c>
      <c r="K35" s="106">
        <v>4391.5512247226652</v>
      </c>
      <c r="L35" s="106">
        <v>2682.7875395738911</v>
      </c>
      <c r="M35" s="106">
        <v>1708.7636851487741</v>
      </c>
      <c r="N35" s="106">
        <v>223531.99237290546</v>
      </c>
      <c r="O35" s="106">
        <v>227847.39497820131</v>
      </c>
      <c r="P35" s="106">
        <v>0</v>
      </c>
      <c r="Q35" s="106">
        <v>0</v>
      </c>
    </row>
    <row r="36" spans="1:17">
      <c r="A36" s="121"/>
      <c r="B36" s="118" t="s">
        <v>750</v>
      </c>
      <c r="C36" s="106">
        <v>365</v>
      </c>
      <c r="D36" s="106">
        <v>85930228</v>
      </c>
      <c r="E36" s="106">
        <v>401034.74683796015</v>
      </c>
      <c r="F36" s="106">
        <v>236629.87902338547</v>
      </c>
      <c r="G36" s="106">
        <v>164404.8478145746</v>
      </c>
      <c r="H36" s="106">
        <v>1365455.7701475422</v>
      </c>
      <c r="I36" s="106">
        <v>366</v>
      </c>
      <c r="J36" s="106">
        <v>87225151</v>
      </c>
      <c r="K36" s="106">
        <v>32616.763510135825</v>
      </c>
      <c r="L36" s="106">
        <v>16726.342175073343</v>
      </c>
      <c r="M36" s="106">
        <v>15890.43133506248</v>
      </c>
      <c r="N36" s="106">
        <v>1366230.3721091077</v>
      </c>
      <c r="O36" s="106">
        <v>1385440.6329109245</v>
      </c>
      <c r="P36" s="106">
        <v>0</v>
      </c>
      <c r="Q36" s="106">
        <v>0</v>
      </c>
    </row>
    <row r="37" spans="1:17">
      <c r="A37" s="121"/>
      <c r="B37" s="123"/>
      <c r="C37" s="106"/>
      <c r="D37" s="106"/>
      <c r="E37" s="106"/>
      <c r="F37" s="106"/>
      <c r="G37" s="106"/>
      <c r="H37" s="106"/>
      <c r="I37" s="106"/>
      <c r="J37" s="106"/>
      <c r="K37" s="106"/>
      <c r="L37" s="106"/>
      <c r="M37" s="106"/>
      <c r="N37" s="106"/>
      <c r="O37" s="106"/>
      <c r="P37" s="106"/>
      <c r="Q37" s="106"/>
    </row>
    <row r="38" spans="1:17">
      <c r="A38" s="112" t="s">
        <v>565</v>
      </c>
      <c r="B38" s="118" t="s">
        <v>566</v>
      </c>
      <c r="C38" s="106"/>
      <c r="D38" s="106"/>
      <c r="E38" s="106"/>
      <c r="F38" s="106"/>
      <c r="G38" s="106"/>
      <c r="H38" s="106"/>
      <c r="I38" s="106"/>
      <c r="J38" s="106"/>
      <c r="K38" s="106"/>
      <c r="L38" s="106"/>
      <c r="M38" s="106"/>
      <c r="N38" s="106"/>
      <c r="O38" s="106"/>
      <c r="P38" s="106"/>
      <c r="Q38" s="106"/>
    </row>
    <row r="39" spans="1:17">
      <c r="A39" s="121">
        <v>28</v>
      </c>
      <c r="B39" s="124" t="s">
        <v>567</v>
      </c>
      <c r="C39" s="106">
        <v>21</v>
      </c>
      <c r="D39" s="106">
        <v>504505</v>
      </c>
      <c r="E39" s="106">
        <v>9589.8836142312175</v>
      </c>
      <c r="F39" s="106">
        <v>4959.6870710892872</v>
      </c>
      <c r="G39" s="106">
        <v>4630.1965431419312</v>
      </c>
      <c r="H39" s="106">
        <v>21073.643160429823</v>
      </c>
      <c r="I39" s="106">
        <v>21</v>
      </c>
      <c r="J39" s="106">
        <v>506641</v>
      </c>
      <c r="K39" s="106">
        <v>652.89806897527023</v>
      </c>
      <c r="L39" s="106">
        <v>351.77517427395026</v>
      </c>
      <c r="M39" s="106">
        <v>301.12289470131992</v>
      </c>
      <c r="N39" s="106">
        <v>21334.055640814513</v>
      </c>
      <c r="O39" s="106">
        <v>21237.755533612126</v>
      </c>
      <c r="P39" s="106">
        <v>1</v>
      </c>
      <c r="Q39" s="106">
        <v>0</v>
      </c>
    </row>
    <row r="40" spans="1:17" ht="30">
      <c r="A40" s="121">
        <v>29</v>
      </c>
      <c r="B40" s="124" t="s">
        <v>568</v>
      </c>
      <c r="C40" s="106">
        <v>32</v>
      </c>
      <c r="D40" s="106">
        <v>5050651</v>
      </c>
      <c r="E40" s="106">
        <v>31896.637188260123</v>
      </c>
      <c r="F40" s="106">
        <v>28474.407153770164</v>
      </c>
      <c r="G40" s="106">
        <v>3422.2300344899604</v>
      </c>
      <c r="H40" s="106">
        <v>148518.68826714245</v>
      </c>
      <c r="I40" s="106">
        <v>32</v>
      </c>
      <c r="J40" s="106">
        <v>5076631</v>
      </c>
      <c r="K40" s="106">
        <v>2603.7155894756866</v>
      </c>
      <c r="L40" s="106">
        <v>1902.3355627905528</v>
      </c>
      <c r="M40" s="106">
        <v>701.38002668513354</v>
      </c>
      <c r="N40" s="106">
        <v>147615.67122483271</v>
      </c>
      <c r="O40" s="106">
        <v>149856.06464927111</v>
      </c>
      <c r="P40" s="106">
        <v>2</v>
      </c>
      <c r="Q40" s="106">
        <v>9.3272369400714599</v>
      </c>
    </row>
    <row r="41" spans="1:17" ht="30">
      <c r="A41" s="121">
        <v>30</v>
      </c>
      <c r="B41" s="124" t="s">
        <v>569</v>
      </c>
      <c r="C41" s="106">
        <v>25</v>
      </c>
      <c r="D41" s="106">
        <v>4245466</v>
      </c>
      <c r="E41" s="106">
        <v>83995.978104833819</v>
      </c>
      <c r="F41" s="106">
        <v>26998.661940039332</v>
      </c>
      <c r="G41" s="106">
        <v>56997.316164804455</v>
      </c>
      <c r="H41" s="106">
        <v>178862.66073650969</v>
      </c>
      <c r="I41" s="106">
        <v>25</v>
      </c>
      <c r="J41" s="106">
        <v>4273085</v>
      </c>
      <c r="K41" s="106">
        <v>3935.0490740613241</v>
      </c>
      <c r="L41" s="106">
        <v>2392.0478591997839</v>
      </c>
      <c r="M41" s="106">
        <v>1542.991214861539</v>
      </c>
      <c r="N41" s="106">
        <v>180129.26085814805</v>
      </c>
      <c r="O41" s="106">
        <v>182157.54925557389</v>
      </c>
      <c r="P41" s="106">
        <v>0</v>
      </c>
      <c r="Q41" s="106">
        <v>0</v>
      </c>
    </row>
    <row r="42" spans="1:17">
      <c r="A42" s="121">
        <v>31</v>
      </c>
      <c r="B42" s="124" t="s">
        <v>570</v>
      </c>
      <c r="C42" s="106">
        <v>10</v>
      </c>
      <c r="D42" s="106">
        <v>795488</v>
      </c>
      <c r="E42" s="106">
        <v>5798.7655610184038</v>
      </c>
      <c r="F42" s="106">
        <v>4300.5207990082235</v>
      </c>
      <c r="G42" s="106">
        <v>1498.24476201018</v>
      </c>
      <c r="H42" s="106">
        <v>19582.47600212496</v>
      </c>
      <c r="I42" s="106">
        <v>10</v>
      </c>
      <c r="J42" s="106">
        <v>804549</v>
      </c>
      <c r="K42" s="106">
        <v>486.6159992640001</v>
      </c>
      <c r="L42" s="106">
        <v>276.59213352583771</v>
      </c>
      <c r="M42" s="106">
        <v>210.0238657381623</v>
      </c>
      <c r="N42" s="106">
        <v>19830.067154204837</v>
      </c>
      <c r="O42" s="106">
        <v>21140.735843865954</v>
      </c>
      <c r="P42" s="106">
        <v>0</v>
      </c>
      <c r="Q42" s="106">
        <v>0</v>
      </c>
    </row>
    <row r="43" spans="1:17">
      <c r="A43" s="121">
        <v>32</v>
      </c>
      <c r="B43" s="124" t="s">
        <v>571</v>
      </c>
      <c r="C43" s="106">
        <v>25</v>
      </c>
      <c r="D43" s="106">
        <v>499685</v>
      </c>
      <c r="E43" s="106">
        <v>122159.11909202491</v>
      </c>
      <c r="F43" s="106">
        <v>99403.090747462425</v>
      </c>
      <c r="G43" s="106">
        <v>22756.038344562501</v>
      </c>
      <c r="H43" s="106">
        <v>95216.570856424194</v>
      </c>
      <c r="I43" s="106">
        <v>25</v>
      </c>
      <c r="J43" s="106">
        <v>500467</v>
      </c>
      <c r="K43" s="106">
        <v>10585.04013843489</v>
      </c>
      <c r="L43" s="106">
        <v>6492.2494149739996</v>
      </c>
      <c r="M43" s="106">
        <v>4092.7907234608911</v>
      </c>
      <c r="N43" s="106">
        <v>99049.157943460261</v>
      </c>
      <c r="O43" s="106">
        <v>111752.80778296806</v>
      </c>
      <c r="P43" s="106">
        <v>0</v>
      </c>
      <c r="Q43" s="106">
        <v>0</v>
      </c>
    </row>
    <row r="44" spans="1:17">
      <c r="A44" s="121">
        <v>33</v>
      </c>
      <c r="B44" s="124" t="s">
        <v>572</v>
      </c>
      <c r="C44" s="106">
        <v>22</v>
      </c>
      <c r="D44" s="106">
        <v>354715</v>
      </c>
      <c r="E44" s="106">
        <v>13126.478304623159</v>
      </c>
      <c r="F44" s="106">
        <v>7210.2249563141413</v>
      </c>
      <c r="G44" s="106">
        <v>5916.2533483090247</v>
      </c>
      <c r="H44" s="106">
        <v>16664.064130478466</v>
      </c>
      <c r="I44" s="106">
        <v>22</v>
      </c>
      <c r="J44" s="106">
        <v>358128</v>
      </c>
      <c r="K44" s="106">
        <v>958.93087871899581</v>
      </c>
      <c r="L44" s="106">
        <v>567.08802810556779</v>
      </c>
      <c r="M44" s="106">
        <v>391.83285061342815</v>
      </c>
      <c r="N44" s="106">
        <v>17042.647491226991</v>
      </c>
      <c r="O44" s="106">
        <v>17412.179166807207</v>
      </c>
      <c r="P44" s="106">
        <v>2</v>
      </c>
      <c r="Q44" s="106">
        <v>25.81287180798526</v>
      </c>
    </row>
    <row r="45" spans="1:17">
      <c r="A45" s="121"/>
      <c r="B45" s="118" t="s">
        <v>751</v>
      </c>
      <c r="C45" s="107">
        <v>135</v>
      </c>
      <c r="D45" s="107">
        <v>11450510</v>
      </c>
      <c r="E45" s="107">
        <v>266566.86186499166</v>
      </c>
      <c r="F45" s="107">
        <v>171346.59266768355</v>
      </c>
      <c r="G45" s="107">
        <v>95220.279197318057</v>
      </c>
      <c r="H45" s="107">
        <v>479918.10315310961</v>
      </c>
      <c r="I45" s="107">
        <v>135</v>
      </c>
      <c r="J45" s="107">
        <v>11519501</v>
      </c>
      <c r="K45" s="107">
        <v>19222.249748930168</v>
      </c>
      <c r="L45" s="107">
        <v>11982.088172869693</v>
      </c>
      <c r="M45" s="107">
        <v>7240.1415760604741</v>
      </c>
      <c r="N45" s="107">
        <v>485000.86031268735</v>
      </c>
      <c r="O45" s="107">
        <v>503557.09223209834</v>
      </c>
      <c r="P45" s="107">
        <v>5</v>
      </c>
      <c r="Q45" s="107">
        <v>35.140108748056718</v>
      </c>
    </row>
    <row r="46" spans="1:17">
      <c r="A46" s="121"/>
      <c r="B46" s="123"/>
      <c r="C46" s="106"/>
      <c r="D46" s="106"/>
      <c r="E46" s="106"/>
      <c r="F46" s="106"/>
      <c r="G46" s="106"/>
      <c r="H46" s="106"/>
      <c r="I46" s="106"/>
      <c r="J46" s="106"/>
      <c r="K46" s="106"/>
      <c r="L46" s="106"/>
      <c r="M46" s="106"/>
      <c r="N46" s="106"/>
      <c r="O46" s="106"/>
      <c r="P46" s="106"/>
      <c r="Q46" s="106"/>
    </row>
    <row r="47" spans="1:17">
      <c r="A47" s="112" t="s">
        <v>573</v>
      </c>
      <c r="B47" s="118" t="s">
        <v>574</v>
      </c>
      <c r="C47" s="106"/>
      <c r="D47" s="106"/>
      <c r="E47" s="106"/>
      <c r="F47" s="106"/>
      <c r="G47" s="106"/>
      <c r="H47" s="106"/>
      <c r="I47" s="106"/>
      <c r="J47" s="106"/>
      <c r="K47" s="106"/>
      <c r="L47" s="106"/>
      <c r="M47" s="106"/>
      <c r="N47" s="106"/>
      <c r="O47" s="106"/>
      <c r="P47" s="106"/>
      <c r="Q47" s="106"/>
    </row>
    <row r="48" spans="1:17">
      <c r="A48" s="121">
        <v>34</v>
      </c>
      <c r="B48" s="124" t="s">
        <v>575</v>
      </c>
      <c r="C48" s="106">
        <v>25</v>
      </c>
      <c r="D48" s="106">
        <v>2684311</v>
      </c>
      <c r="E48" s="106">
        <v>2338.6553341359968</v>
      </c>
      <c r="F48" s="106">
        <v>1581.2515796068587</v>
      </c>
      <c r="G48" s="106">
        <v>757.40375452913838</v>
      </c>
      <c r="H48" s="106">
        <v>16405.532726651512</v>
      </c>
      <c r="I48" s="106">
        <v>25</v>
      </c>
      <c r="J48" s="106">
        <v>2688576</v>
      </c>
      <c r="K48" s="106">
        <v>171.99902186999972</v>
      </c>
      <c r="L48" s="106">
        <v>109.27148557019684</v>
      </c>
      <c r="M48" s="106">
        <v>62.727536299802836</v>
      </c>
      <c r="N48" s="106">
        <v>16342.725735380875</v>
      </c>
      <c r="O48" s="106">
        <v>16536.413013146765</v>
      </c>
      <c r="P48" s="106">
        <v>0</v>
      </c>
      <c r="Q48" s="106">
        <v>0</v>
      </c>
    </row>
    <row r="49" spans="1:17">
      <c r="A49" s="121">
        <v>35</v>
      </c>
      <c r="B49" s="124" t="s">
        <v>576</v>
      </c>
      <c r="C49" s="106">
        <v>10</v>
      </c>
      <c r="D49" s="106">
        <v>2894434</v>
      </c>
      <c r="E49" s="106">
        <v>1061.2741119560001</v>
      </c>
      <c r="F49" s="106">
        <v>554.14229801200008</v>
      </c>
      <c r="G49" s="106">
        <v>507.13181394399993</v>
      </c>
      <c r="H49" s="106">
        <v>13131.235289600159</v>
      </c>
      <c r="I49" s="106">
        <v>10</v>
      </c>
      <c r="J49" s="106">
        <v>2895835</v>
      </c>
      <c r="K49" s="106">
        <v>90.003877734999989</v>
      </c>
      <c r="L49" s="106">
        <v>40.787056266000008</v>
      </c>
      <c r="M49" s="106">
        <v>49.216821468999996</v>
      </c>
      <c r="N49" s="106">
        <v>13019.198688387136</v>
      </c>
      <c r="O49" s="106">
        <v>13183.283151359828</v>
      </c>
      <c r="P49" s="106">
        <v>0</v>
      </c>
      <c r="Q49" s="106">
        <v>0</v>
      </c>
    </row>
    <row r="50" spans="1:17">
      <c r="A50" s="121"/>
      <c r="B50" s="118" t="s">
        <v>752</v>
      </c>
      <c r="C50" s="107">
        <v>35</v>
      </c>
      <c r="D50" s="107">
        <v>5578745</v>
      </c>
      <c r="E50" s="107">
        <v>3399.9294460919969</v>
      </c>
      <c r="F50" s="107">
        <v>2135.3938776188588</v>
      </c>
      <c r="G50" s="107">
        <v>1264.5355684731383</v>
      </c>
      <c r="H50" s="107">
        <v>29536.76801625167</v>
      </c>
      <c r="I50" s="107">
        <v>35</v>
      </c>
      <c r="J50" s="107">
        <v>5584411</v>
      </c>
      <c r="K50" s="107">
        <v>262.0028996049997</v>
      </c>
      <c r="L50" s="107">
        <v>150.05854183619687</v>
      </c>
      <c r="M50" s="107">
        <v>111.94435776880283</v>
      </c>
      <c r="N50" s="107">
        <v>29361.92442376801</v>
      </c>
      <c r="O50" s="107">
        <v>29719.696164506593</v>
      </c>
      <c r="P50" s="107">
        <v>0</v>
      </c>
      <c r="Q50" s="107">
        <v>0</v>
      </c>
    </row>
    <row r="51" spans="1:17">
      <c r="A51" s="121"/>
      <c r="B51" s="123"/>
      <c r="C51" s="106"/>
      <c r="D51" s="106"/>
      <c r="E51" s="106"/>
      <c r="F51" s="106"/>
      <c r="G51" s="106"/>
      <c r="H51" s="106"/>
      <c r="I51" s="106"/>
      <c r="J51" s="106"/>
      <c r="K51" s="106"/>
      <c r="L51" s="106"/>
      <c r="M51" s="106"/>
      <c r="N51" s="106"/>
      <c r="O51" s="106"/>
      <c r="P51" s="106"/>
      <c r="Q51" s="106"/>
    </row>
    <row r="52" spans="1:17">
      <c r="A52" s="112" t="s">
        <v>577</v>
      </c>
      <c r="B52" s="118" t="s">
        <v>578</v>
      </c>
      <c r="C52" s="106"/>
      <c r="D52" s="106"/>
      <c r="E52" s="106"/>
      <c r="F52" s="106"/>
      <c r="G52" s="106"/>
      <c r="H52" s="106"/>
      <c r="I52" s="106"/>
      <c r="J52" s="106"/>
      <c r="K52" s="106"/>
      <c r="L52" s="106"/>
      <c r="M52" s="106"/>
      <c r="N52" s="106"/>
      <c r="O52" s="106"/>
      <c r="P52" s="106"/>
      <c r="Q52" s="106"/>
    </row>
    <row r="53" spans="1:17">
      <c r="A53" s="121">
        <v>36</v>
      </c>
      <c r="B53" s="122" t="s">
        <v>579</v>
      </c>
      <c r="C53" s="106">
        <v>93</v>
      </c>
      <c r="D53" s="106">
        <v>2469089</v>
      </c>
      <c r="E53" s="106">
        <v>55917.401733357532</v>
      </c>
      <c r="F53" s="106">
        <v>11147.099271620327</v>
      </c>
      <c r="G53" s="106">
        <v>44770.312461737201</v>
      </c>
      <c r="H53" s="106">
        <v>68675.73366935263</v>
      </c>
      <c r="I53" s="106">
        <v>94</v>
      </c>
      <c r="J53" s="106">
        <v>2546000</v>
      </c>
      <c r="K53" s="106">
        <v>7190.7735172806661</v>
      </c>
      <c r="L53" s="106">
        <v>1128.914613478001</v>
      </c>
      <c r="M53" s="106">
        <v>6061.868903802666</v>
      </c>
      <c r="N53" s="106">
        <v>73994.019099450757</v>
      </c>
      <c r="O53" s="106">
        <v>70977.729705393387</v>
      </c>
      <c r="P53" s="106">
        <v>0</v>
      </c>
      <c r="Q53" s="106">
        <v>0</v>
      </c>
    </row>
    <row r="54" spans="1:17">
      <c r="A54" s="121">
        <v>37</v>
      </c>
      <c r="B54" s="122" t="s">
        <v>580</v>
      </c>
      <c r="C54" s="106">
        <v>11</v>
      </c>
      <c r="D54" s="106">
        <v>4241840</v>
      </c>
      <c r="E54" s="106">
        <v>4975.8459720599994</v>
      </c>
      <c r="F54" s="106">
        <v>2435.230779175452</v>
      </c>
      <c r="G54" s="106">
        <v>2540.6151928845475</v>
      </c>
      <c r="H54" s="106">
        <v>19280.88890840497</v>
      </c>
      <c r="I54" s="106">
        <v>11</v>
      </c>
      <c r="J54" s="106">
        <v>4362502</v>
      </c>
      <c r="K54" s="106">
        <v>1127.1014568600001</v>
      </c>
      <c r="L54" s="106">
        <v>26.743135466005999</v>
      </c>
      <c r="M54" s="106">
        <v>1100.3583213939939</v>
      </c>
      <c r="N54" s="106">
        <v>20430.064669072934</v>
      </c>
      <c r="O54" s="106">
        <v>20265.177795232597</v>
      </c>
      <c r="P54" s="106">
        <v>0</v>
      </c>
      <c r="Q54" s="106">
        <v>0</v>
      </c>
    </row>
    <row r="55" spans="1:17">
      <c r="A55" s="121">
        <v>38</v>
      </c>
      <c r="B55" s="122" t="s">
        <v>581</v>
      </c>
      <c r="C55" s="106">
        <v>124</v>
      </c>
      <c r="D55" s="106">
        <v>10541730</v>
      </c>
      <c r="E55" s="106">
        <v>139616.10560208157</v>
      </c>
      <c r="F55" s="106">
        <v>58766.734531716036</v>
      </c>
      <c r="G55" s="106">
        <v>80849.371070365567</v>
      </c>
      <c r="H55" s="106">
        <v>411362.40884253057</v>
      </c>
      <c r="I55" s="106">
        <v>124</v>
      </c>
      <c r="J55" s="106">
        <v>10882436</v>
      </c>
      <c r="K55" s="106">
        <v>12652.658157454</v>
      </c>
      <c r="L55" s="106">
        <v>3989.8462567029997</v>
      </c>
      <c r="M55" s="106">
        <v>8662.8119007509995</v>
      </c>
      <c r="N55" s="106">
        <v>412858.84633183246</v>
      </c>
      <c r="O55" s="106">
        <v>415637.40799471346</v>
      </c>
      <c r="P55" s="106">
        <v>0</v>
      </c>
      <c r="Q55" s="106">
        <v>0</v>
      </c>
    </row>
    <row r="56" spans="1:17">
      <c r="A56" s="121">
        <v>39</v>
      </c>
      <c r="B56" s="122" t="s">
        <v>582</v>
      </c>
      <c r="C56" s="106">
        <v>45</v>
      </c>
      <c r="D56" s="106">
        <v>1254895</v>
      </c>
      <c r="E56" s="106">
        <v>15035.833834453095</v>
      </c>
      <c r="F56" s="106">
        <v>4361.9372485021986</v>
      </c>
      <c r="G56" s="106">
        <v>10673.896585950893</v>
      </c>
      <c r="H56" s="106">
        <v>22609.185769324682</v>
      </c>
      <c r="I56" s="106">
        <v>46</v>
      </c>
      <c r="J56" s="106">
        <v>1255645</v>
      </c>
      <c r="K56" s="106">
        <v>366.22447593999993</v>
      </c>
      <c r="L56" s="106">
        <v>303.50518027769999</v>
      </c>
      <c r="M56" s="106">
        <v>62.729295662300004</v>
      </c>
      <c r="N56" s="106">
        <v>20540.755978288435</v>
      </c>
      <c r="O56" s="106">
        <v>21557.650557101158</v>
      </c>
      <c r="P56" s="106">
        <v>0</v>
      </c>
      <c r="Q56" s="106">
        <v>0</v>
      </c>
    </row>
    <row r="57" spans="1:17">
      <c r="A57" s="121"/>
      <c r="B57" s="118" t="s">
        <v>753</v>
      </c>
      <c r="C57" s="107">
        <v>273</v>
      </c>
      <c r="D57" s="107">
        <v>18507554</v>
      </c>
      <c r="E57" s="107">
        <v>215545.18714195222</v>
      </c>
      <c r="F57" s="107">
        <v>76711.001831014015</v>
      </c>
      <c r="G57" s="107">
        <v>138834.1953109382</v>
      </c>
      <c r="H57" s="107">
        <v>521928.2171896128</v>
      </c>
      <c r="I57" s="107">
        <v>275</v>
      </c>
      <c r="J57" s="107">
        <v>19046583</v>
      </c>
      <c r="K57" s="107">
        <v>21336.757607534666</v>
      </c>
      <c r="L57" s="107">
        <v>5449.0091859247059</v>
      </c>
      <c r="M57" s="107">
        <v>15887.768421609961</v>
      </c>
      <c r="N57" s="107">
        <v>527823.68607864459</v>
      </c>
      <c r="O57" s="107">
        <v>528437.96605244058</v>
      </c>
      <c r="P57" s="107">
        <v>0</v>
      </c>
      <c r="Q57" s="107">
        <v>0</v>
      </c>
    </row>
    <row r="58" spans="1:17">
      <c r="A58" s="121"/>
      <c r="B58" s="123"/>
      <c r="C58" s="106"/>
      <c r="D58" s="106"/>
      <c r="E58" s="106"/>
      <c r="F58" s="106"/>
      <c r="G58" s="106"/>
      <c r="H58" s="106"/>
      <c r="I58" s="106"/>
      <c r="J58" s="106"/>
      <c r="K58" s="106"/>
      <c r="L58" s="106"/>
      <c r="M58" s="106"/>
      <c r="N58" s="106"/>
      <c r="O58" s="106"/>
      <c r="P58" s="106"/>
      <c r="Q58" s="106"/>
    </row>
    <row r="59" spans="1:17">
      <c r="A59" s="121"/>
      <c r="B59" s="118" t="s">
        <v>583</v>
      </c>
      <c r="C59" s="107">
        <v>1120</v>
      </c>
      <c r="D59" s="107">
        <v>128853769</v>
      </c>
      <c r="E59" s="107">
        <v>9311181.2065330613</v>
      </c>
      <c r="F59" s="107">
        <v>8979811.6751216445</v>
      </c>
      <c r="G59" s="107">
        <v>331369.51141141483</v>
      </c>
      <c r="H59" s="107">
        <v>3695799.8844425688</v>
      </c>
      <c r="I59" s="107">
        <v>1123</v>
      </c>
      <c r="J59" s="107">
        <v>130719455</v>
      </c>
      <c r="K59" s="107">
        <v>817044.23241974425</v>
      </c>
      <c r="L59" s="107">
        <v>723157.57398012374</v>
      </c>
      <c r="M59" s="107">
        <v>93886.658439620616</v>
      </c>
      <c r="N59" s="107">
        <v>3763993.5475218231</v>
      </c>
      <c r="O59" s="107">
        <v>3838464.2277843338</v>
      </c>
      <c r="P59" s="107">
        <v>15</v>
      </c>
      <c r="Q59" s="107">
        <v>281.80572888041451</v>
      </c>
    </row>
    <row r="60" spans="1:17">
      <c r="A60" s="121"/>
      <c r="B60" s="123"/>
      <c r="C60" s="106"/>
      <c r="D60" s="106"/>
      <c r="E60" s="106"/>
      <c r="F60" s="106"/>
      <c r="G60" s="106"/>
      <c r="H60" s="106"/>
      <c r="I60" s="106"/>
      <c r="J60" s="106"/>
      <c r="K60" s="106"/>
      <c r="L60" s="106"/>
      <c r="M60" s="106"/>
      <c r="N60" s="106"/>
      <c r="O60" s="106"/>
      <c r="P60" s="106"/>
      <c r="Q60" s="106"/>
    </row>
    <row r="61" spans="1:17" s="109" customFormat="1">
      <c r="A61" s="111" t="s">
        <v>584</v>
      </c>
      <c r="B61" s="113" t="s">
        <v>585</v>
      </c>
      <c r="C61" s="106"/>
      <c r="D61" s="106"/>
      <c r="E61" s="106"/>
      <c r="F61" s="106"/>
      <c r="G61" s="106"/>
      <c r="H61" s="106"/>
      <c r="I61" s="106"/>
      <c r="J61" s="106"/>
      <c r="K61" s="106"/>
      <c r="L61" s="106"/>
      <c r="M61" s="106"/>
      <c r="N61" s="106"/>
      <c r="O61" s="106"/>
      <c r="P61" s="106"/>
      <c r="Q61" s="106"/>
    </row>
    <row r="62" spans="1:17">
      <c r="A62" s="121" t="s">
        <v>534</v>
      </c>
      <c r="B62" s="123" t="s">
        <v>535</v>
      </c>
      <c r="C62" s="106"/>
      <c r="D62" s="106"/>
      <c r="E62" s="106"/>
      <c r="F62" s="106"/>
      <c r="G62" s="106"/>
      <c r="H62" s="106"/>
      <c r="I62" s="106"/>
      <c r="J62" s="106"/>
      <c r="K62" s="106"/>
      <c r="L62" s="106"/>
      <c r="M62" s="106"/>
      <c r="N62" s="106"/>
      <c r="O62" s="106"/>
      <c r="P62" s="106"/>
      <c r="Q62" s="106"/>
    </row>
    <row r="63" spans="1:17">
      <c r="A63" s="121" t="s">
        <v>586</v>
      </c>
      <c r="B63" s="123" t="s">
        <v>587</v>
      </c>
      <c r="C63" s="106">
        <v>296</v>
      </c>
      <c r="D63" s="106">
        <v>190581</v>
      </c>
      <c r="E63" s="106">
        <v>5765.9153788780004</v>
      </c>
      <c r="F63" s="106">
        <v>78410.630944673991</v>
      </c>
      <c r="G63" s="106">
        <v>-72644.715565795996</v>
      </c>
      <c r="H63" s="106">
        <v>48381.267040985796</v>
      </c>
      <c r="I63" s="106">
        <v>181</v>
      </c>
      <c r="J63" s="106">
        <v>133058</v>
      </c>
      <c r="K63" s="106">
        <v>0</v>
      </c>
      <c r="L63" s="106">
        <v>20326.598819015006</v>
      </c>
      <c r="M63" s="106">
        <v>-20326.598819015006</v>
      </c>
      <c r="N63" s="106">
        <v>27997.702506857928</v>
      </c>
      <c r="O63" s="106">
        <v>38271.214889998693</v>
      </c>
      <c r="P63" s="106">
        <v>0</v>
      </c>
      <c r="Q63" s="106">
        <v>0</v>
      </c>
    </row>
    <row r="64" spans="1:17">
      <c r="A64" s="121" t="s">
        <v>588</v>
      </c>
      <c r="B64" s="123" t="s">
        <v>589</v>
      </c>
      <c r="C64" s="106">
        <v>13</v>
      </c>
      <c r="D64" s="106">
        <v>30736</v>
      </c>
      <c r="E64" s="106">
        <v>0</v>
      </c>
      <c r="F64" s="106">
        <v>1070.6066423470008</v>
      </c>
      <c r="G64" s="106">
        <v>-1070.6066423470008</v>
      </c>
      <c r="H64" s="106">
        <v>1619.3185228184675</v>
      </c>
      <c r="I64" s="106">
        <v>11</v>
      </c>
      <c r="J64" s="106">
        <v>23149</v>
      </c>
      <c r="K64" s="106">
        <v>0</v>
      </c>
      <c r="L64" s="106">
        <v>270.92329610000002</v>
      </c>
      <c r="M64" s="106">
        <v>-270.92329610000002</v>
      </c>
      <c r="N64" s="106">
        <v>1347.6224432487661</v>
      </c>
      <c r="O64" s="106">
        <v>1471.5058741859393</v>
      </c>
      <c r="P64" s="106">
        <v>0</v>
      </c>
      <c r="Q64" s="106">
        <v>0</v>
      </c>
    </row>
    <row r="65" spans="1:17">
      <c r="A65" s="121" t="s">
        <v>590</v>
      </c>
      <c r="B65" s="123" t="s">
        <v>591</v>
      </c>
      <c r="C65" s="106">
        <v>8</v>
      </c>
      <c r="D65" s="106">
        <v>80</v>
      </c>
      <c r="E65" s="106">
        <v>0</v>
      </c>
      <c r="F65" s="106">
        <v>319.00415644900005</v>
      </c>
      <c r="G65" s="106">
        <v>-319.00415644899999</v>
      </c>
      <c r="H65" s="106">
        <v>2002.7042547329415</v>
      </c>
      <c r="I65" s="106">
        <v>8</v>
      </c>
      <c r="J65" s="106">
        <v>80</v>
      </c>
      <c r="K65" s="106">
        <v>0</v>
      </c>
      <c r="L65" s="106">
        <v>0</v>
      </c>
      <c r="M65" s="106">
        <v>0</v>
      </c>
      <c r="N65" s="106">
        <v>2016.1982761337222</v>
      </c>
      <c r="O65" s="106">
        <v>2007.4204926679013</v>
      </c>
      <c r="P65" s="106">
        <v>0</v>
      </c>
      <c r="Q65" s="106">
        <v>0</v>
      </c>
    </row>
    <row r="66" spans="1:17">
      <c r="A66" s="121" t="s">
        <v>592</v>
      </c>
      <c r="B66" s="123" t="s">
        <v>593</v>
      </c>
      <c r="C66" s="106">
        <v>1</v>
      </c>
      <c r="D66" s="106">
        <v>717</v>
      </c>
      <c r="E66" s="106">
        <v>0</v>
      </c>
      <c r="F66" s="106">
        <v>681.48556368900017</v>
      </c>
      <c r="G66" s="106">
        <v>-681.48556368900017</v>
      </c>
      <c r="H66" s="106">
        <v>60.144167316599997</v>
      </c>
      <c r="I66" s="106">
        <v>0</v>
      </c>
      <c r="J66" s="106">
        <v>0</v>
      </c>
      <c r="K66" s="106">
        <v>0</v>
      </c>
      <c r="L66" s="106">
        <v>60.595893031000003</v>
      </c>
      <c r="M66" s="106">
        <v>-60.595893031000003</v>
      </c>
      <c r="N66" s="106">
        <v>0</v>
      </c>
      <c r="O66" s="106">
        <v>54.699120327134672</v>
      </c>
      <c r="P66" s="106">
        <v>0</v>
      </c>
      <c r="Q66" s="106">
        <v>0</v>
      </c>
    </row>
    <row r="67" spans="1:17">
      <c r="A67" s="121"/>
      <c r="B67" s="118" t="s">
        <v>754</v>
      </c>
      <c r="C67" s="107">
        <v>318</v>
      </c>
      <c r="D67" s="107">
        <v>222114</v>
      </c>
      <c r="E67" s="107">
        <v>5765.9153788780004</v>
      </c>
      <c r="F67" s="107">
        <v>80481.727307158988</v>
      </c>
      <c r="G67" s="107">
        <v>-74715.811928280993</v>
      </c>
      <c r="H67" s="107">
        <v>52063.433985853801</v>
      </c>
      <c r="I67" s="107">
        <v>200</v>
      </c>
      <c r="J67" s="107">
        <v>156287</v>
      </c>
      <c r="K67" s="107">
        <v>0</v>
      </c>
      <c r="L67" s="107">
        <v>20658.118008146008</v>
      </c>
      <c r="M67" s="107">
        <v>-20658.118008146008</v>
      </c>
      <c r="N67" s="107">
        <v>31361.523226240417</v>
      </c>
      <c r="O67" s="107">
        <v>41804.840377179666</v>
      </c>
      <c r="P67" s="107">
        <v>0</v>
      </c>
      <c r="Q67" s="107">
        <v>0</v>
      </c>
    </row>
    <row r="68" spans="1:17">
      <c r="A68" s="121"/>
      <c r="B68" s="123"/>
      <c r="C68" s="106"/>
      <c r="D68" s="106"/>
      <c r="E68" s="106"/>
      <c r="F68" s="106"/>
      <c r="G68" s="106"/>
      <c r="H68" s="106"/>
      <c r="I68" s="106"/>
      <c r="J68" s="106"/>
      <c r="K68" s="106"/>
      <c r="L68" s="106"/>
      <c r="M68" s="106"/>
      <c r="N68" s="106"/>
      <c r="O68" s="106"/>
      <c r="P68" s="106"/>
      <c r="Q68" s="106"/>
    </row>
    <row r="69" spans="1:17">
      <c r="A69" s="121" t="s">
        <v>552</v>
      </c>
      <c r="B69" s="123" t="s">
        <v>553</v>
      </c>
      <c r="C69" s="106"/>
      <c r="D69" s="106"/>
      <c r="E69" s="106"/>
      <c r="F69" s="106"/>
      <c r="G69" s="106"/>
      <c r="H69" s="106"/>
      <c r="I69" s="106"/>
      <c r="J69" s="106"/>
      <c r="K69" s="106"/>
      <c r="L69" s="106"/>
      <c r="M69" s="106"/>
      <c r="N69" s="106"/>
      <c r="O69" s="106"/>
      <c r="P69" s="106"/>
      <c r="Q69" s="106"/>
    </row>
    <row r="70" spans="1:17">
      <c r="A70" s="121" t="s">
        <v>586</v>
      </c>
      <c r="B70" s="123" t="s">
        <v>563</v>
      </c>
      <c r="C70" s="106">
        <v>19</v>
      </c>
      <c r="D70" s="106">
        <v>313073</v>
      </c>
      <c r="E70" s="106">
        <v>0</v>
      </c>
      <c r="F70" s="106">
        <v>1091.6316456019999</v>
      </c>
      <c r="G70" s="106">
        <v>-1091.6316456019999</v>
      </c>
      <c r="H70" s="106">
        <v>3752.6828580150691</v>
      </c>
      <c r="I70" s="106">
        <v>19</v>
      </c>
      <c r="J70" s="106">
        <v>311781</v>
      </c>
      <c r="K70" s="106">
        <v>0</v>
      </c>
      <c r="L70" s="106">
        <v>24.747338371000001</v>
      </c>
      <c r="M70" s="106">
        <v>-24.747338371000001</v>
      </c>
      <c r="N70" s="106">
        <v>3654.2021108910212</v>
      </c>
      <c r="O70" s="106">
        <v>3742.2384099042338</v>
      </c>
      <c r="P70" s="106">
        <v>0</v>
      </c>
      <c r="Q70" s="106">
        <v>0</v>
      </c>
    </row>
    <row r="71" spans="1:17">
      <c r="A71" s="121" t="s">
        <v>588</v>
      </c>
      <c r="B71" s="123" t="s">
        <v>192</v>
      </c>
      <c r="C71" s="106">
        <v>17</v>
      </c>
      <c r="D71" s="106">
        <v>112646</v>
      </c>
      <c r="E71" s="106">
        <v>0</v>
      </c>
      <c r="F71" s="106">
        <v>9218.9669312039987</v>
      </c>
      <c r="G71" s="106">
        <v>-9218.9669312039987</v>
      </c>
      <c r="H71" s="106">
        <v>4520.0516546157169</v>
      </c>
      <c r="I71" s="106">
        <v>16</v>
      </c>
      <c r="J71" s="106">
        <v>104018</v>
      </c>
      <c r="K71" s="106">
        <v>0</v>
      </c>
      <c r="L71" s="106">
        <v>217.86295324000002</v>
      </c>
      <c r="M71" s="106">
        <v>-217.86295324000002</v>
      </c>
      <c r="N71" s="106">
        <v>4265.3011698490682</v>
      </c>
      <c r="O71" s="106">
        <v>4524.2617325523324</v>
      </c>
      <c r="P71" s="106">
        <v>0</v>
      </c>
      <c r="Q71" s="106">
        <v>0</v>
      </c>
    </row>
    <row r="72" spans="1:17">
      <c r="A72" s="121"/>
      <c r="B72" s="118" t="s">
        <v>754</v>
      </c>
      <c r="C72" s="107">
        <v>36</v>
      </c>
      <c r="D72" s="107">
        <v>425719</v>
      </c>
      <c r="E72" s="107">
        <v>0</v>
      </c>
      <c r="F72" s="107">
        <v>10310.598576805998</v>
      </c>
      <c r="G72" s="107">
        <v>-10310.598576805998</v>
      </c>
      <c r="H72" s="107">
        <v>8272.7345126307864</v>
      </c>
      <c r="I72" s="107">
        <v>35</v>
      </c>
      <c r="J72" s="107">
        <v>415799</v>
      </c>
      <c r="K72" s="107">
        <v>0</v>
      </c>
      <c r="L72" s="107">
        <v>242.61029161100004</v>
      </c>
      <c r="M72" s="107">
        <v>-242.61029161100004</v>
      </c>
      <c r="N72" s="107">
        <v>7919.5032807400894</v>
      </c>
      <c r="O72" s="107">
        <v>8266.5001424565671</v>
      </c>
      <c r="P72" s="107">
        <v>0</v>
      </c>
      <c r="Q72" s="107">
        <v>0</v>
      </c>
    </row>
    <row r="73" spans="1:17">
      <c r="A73" s="121"/>
      <c r="B73" s="123"/>
      <c r="C73" s="106"/>
      <c r="D73" s="106"/>
      <c r="E73" s="106"/>
      <c r="F73" s="106"/>
      <c r="G73" s="106"/>
      <c r="H73" s="106"/>
      <c r="I73" s="106"/>
      <c r="J73" s="106"/>
      <c r="K73" s="106"/>
      <c r="L73" s="106"/>
      <c r="M73" s="106"/>
      <c r="N73" s="106"/>
      <c r="O73" s="106"/>
      <c r="P73" s="106"/>
      <c r="Q73" s="106"/>
    </row>
    <row r="74" spans="1:17">
      <c r="A74" s="121" t="s">
        <v>565</v>
      </c>
      <c r="B74" s="123" t="s">
        <v>578</v>
      </c>
      <c r="C74" s="107"/>
      <c r="D74" s="107"/>
      <c r="E74" s="107"/>
      <c r="F74" s="107"/>
      <c r="G74" s="107"/>
      <c r="H74" s="107"/>
      <c r="I74" s="107">
        <v>0</v>
      </c>
      <c r="J74" s="107">
        <v>0</v>
      </c>
      <c r="K74" s="107">
        <v>0</v>
      </c>
      <c r="L74" s="107">
        <v>0</v>
      </c>
      <c r="M74" s="107">
        <v>0</v>
      </c>
      <c r="N74" s="107">
        <v>0</v>
      </c>
      <c r="O74" s="107">
        <v>0</v>
      </c>
      <c r="P74" s="106">
        <v>0</v>
      </c>
      <c r="Q74" s="107">
        <v>0</v>
      </c>
    </row>
    <row r="75" spans="1:17">
      <c r="A75" s="121"/>
      <c r="B75" s="123"/>
      <c r="C75" s="106"/>
      <c r="D75" s="106"/>
      <c r="E75" s="106"/>
      <c r="F75" s="106"/>
      <c r="G75" s="106"/>
      <c r="H75" s="106"/>
      <c r="I75" s="106"/>
      <c r="J75" s="106"/>
      <c r="K75" s="106"/>
      <c r="L75" s="106"/>
      <c r="M75" s="106"/>
      <c r="N75" s="106"/>
      <c r="O75" s="106"/>
      <c r="P75" s="106"/>
      <c r="Q75" s="106"/>
    </row>
    <row r="76" spans="1:17">
      <c r="A76" s="121"/>
      <c r="B76" s="118" t="s">
        <v>594</v>
      </c>
      <c r="C76" s="107">
        <v>354</v>
      </c>
      <c r="D76" s="107">
        <v>647833</v>
      </c>
      <c r="E76" s="107">
        <v>5765.9153788780004</v>
      </c>
      <c r="F76" s="107">
        <v>90792.325883964979</v>
      </c>
      <c r="G76" s="107">
        <v>-85026.410505086998</v>
      </c>
      <c r="H76" s="107">
        <v>60336.168498484585</v>
      </c>
      <c r="I76" s="107">
        <v>235</v>
      </c>
      <c r="J76" s="107">
        <v>572086</v>
      </c>
      <c r="K76" s="107">
        <v>0</v>
      </c>
      <c r="L76" s="107">
        <v>20900.728299757007</v>
      </c>
      <c r="M76" s="107">
        <v>-20900.728299757007</v>
      </c>
      <c r="N76" s="107">
        <v>39281.026506980503</v>
      </c>
      <c r="O76" s="107">
        <v>50071.340519636229</v>
      </c>
      <c r="P76" s="107">
        <v>0</v>
      </c>
      <c r="Q76" s="107">
        <v>0</v>
      </c>
    </row>
    <row r="77" spans="1:17">
      <c r="A77" s="121"/>
      <c r="B77" s="123"/>
      <c r="C77" s="106"/>
      <c r="D77" s="106"/>
      <c r="E77" s="106"/>
      <c r="F77" s="106"/>
      <c r="G77" s="106"/>
      <c r="H77" s="106"/>
      <c r="I77" s="106"/>
      <c r="J77" s="106"/>
      <c r="K77" s="106"/>
      <c r="L77" s="106"/>
      <c r="M77" s="106"/>
      <c r="N77" s="106"/>
      <c r="O77" s="106"/>
      <c r="P77" s="106"/>
      <c r="Q77" s="106"/>
    </row>
    <row r="78" spans="1:17" s="109" customFormat="1">
      <c r="A78" s="111" t="s">
        <v>595</v>
      </c>
      <c r="B78" s="113" t="s">
        <v>596</v>
      </c>
      <c r="C78" s="106"/>
      <c r="D78" s="106"/>
      <c r="E78" s="106"/>
      <c r="F78" s="106"/>
      <c r="G78" s="106"/>
      <c r="H78" s="106"/>
      <c r="I78" s="106"/>
      <c r="J78" s="106"/>
      <c r="K78" s="106"/>
      <c r="L78" s="106"/>
      <c r="M78" s="106"/>
      <c r="N78" s="106"/>
      <c r="O78" s="106"/>
      <c r="P78" s="106"/>
      <c r="Q78" s="106"/>
    </row>
    <row r="79" spans="1:17">
      <c r="A79" s="121"/>
      <c r="B79" s="123" t="s">
        <v>535</v>
      </c>
      <c r="C79" s="106">
        <v>21</v>
      </c>
      <c r="D79" s="106">
        <v>3050</v>
      </c>
      <c r="E79" s="106">
        <v>557.42785747599987</v>
      </c>
      <c r="F79" s="106">
        <v>170.97632586</v>
      </c>
      <c r="G79" s="106">
        <v>386.45153161599995</v>
      </c>
      <c r="H79" s="106">
        <v>546.54031349898298</v>
      </c>
      <c r="I79" s="106">
        <v>21</v>
      </c>
      <c r="J79" s="106">
        <v>3000</v>
      </c>
      <c r="K79" s="106">
        <v>4.0303700000000002E-4</v>
      </c>
      <c r="L79" s="106">
        <v>139.32602191000001</v>
      </c>
      <c r="M79" s="106">
        <v>-139.325618873</v>
      </c>
      <c r="N79" s="106">
        <v>408.61705945067155</v>
      </c>
      <c r="O79" s="106">
        <v>424.5038842660187</v>
      </c>
      <c r="P79" s="106">
        <v>0</v>
      </c>
      <c r="Q79" s="106">
        <v>0</v>
      </c>
    </row>
    <row r="80" spans="1:17">
      <c r="A80" s="121"/>
      <c r="B80" s="123"/>
      <c r="C80" s="106"/>
      <c r="D80" s="106"/>
      <c r="E80" s="106"/>
      <c r="F80" s="106"/>
      <c r="G80" s="106"/>
      <c r="H80" s="106"/>
      <c r="I80" s="106"/>
      <c r="J80" s="106"/>
      <c r="K80" s="106"/>
      <c r="L80" s="106"/>
      <c r="M80" s="106"/>
      <c r="N80" s="106"/>
      <c r="O80" s="106"/>
      <c r="P80" s="106"/>
      <c r="Q80" s="106"/>
    </row>
    <row r="81" spans="1:17">
      <c r="A81" s="121" t="s">
        <v>552</v>
      </c>
      <c r="B81" s="123" t="s">
        <v>553</v>
      </c>
      <c r="C81" s="106">
        <v>0</v>
      </c>
      <c r="D81" s="106">
        <v>0</v>
      </c>
      <c r="E81" s="106">
        <v>0</v>
      </c>
      <c r="F81" s="106">
        <v>0</v>
      </c>
      <c r="G81" s="106">
        <v>0</v>
      </c>
      <c r="H81" s="106">
        <v>0</v>
      </c>
      <c r="I81" s="106">
        <v>0</v>
      </c>
      <c r="J81" s="106">
        <v>0</v>
      </c>
      <c r="K81" s="106">
        <v>0</v>
      </c>
      <c r="L81" s="106">
        <v>0</v>
      </c>
      <c r="M81" s="106">
        <v>0</v>
      </c>
      <c r="N81" s="106">
        <v>0</v>
      </c>
      <c r="O81" s="106">
        <v>0</v>
      </c>
      <c r="P81" s="106">
        <v>0</v>
      </c>
      <c r="Q81" s="106">
        <v>0</v>
      </c>
    </row>
    <row r="82" spans="1:17">
      <c r="A82" s="121"/>
      <c r="B82" s="123"/>
      <c r="C82" s="106"/>
      <c r="D82" s="106"/>
      <c r="E82" s="106"/>
      <c r="F82" s="106"/>
      <c r="G82" s="106"/>
      <c r="H82" s="106"/>
      <c r="I82" s="106"/>
      <c r="J82" s="106"/>
      <c r="K82" s="106"/>
      <c r="L82" s="106"/>
      <c r="M82" s="106"/>
      <c r="N82" s="106"/>
      <c r="O82" s="106"/>
      <c r="P82" s="106"/>
      <c r="Q82" s="106"/>
    </row>
    <row r="83" spans="1:17">
      <c r="A83" s="121" t="s">
        <v>565</v>
      </c>
      <c r="B83" s="123" t="s">
        <v>578</v>
      </c>
      <c r="C83" s="106">
        <v>0</v>
      </c>
      <c r="D83" s="106">
        <v>0</v>
      </c>
      <c r="E83" s="106">
        <v>0</v>
      </c>
      <c r="F83" s="106">
        <v>0</v>
      </c>
      <c r="G83" s="106">
        <v>0</v>
      </c>
      <c r="H83" s="106">
        <v>0</v>
      </c>
      <c r="I83" s="106">
        <v>0</v>
      </c>
      <c r="J83" s="106">
        <v>0</v>
      </c>
      <c r="K83" s="106">
        <v>0</v>
      </c>
      <c r="L83" s="106">
        <v>0</v>
      </c>
      <c r="M83" s="106">
        <v>0</v>
      </c>
      <c r="N83" s="106">
        <v>0</v>
      </c>
      <c r="O83" s="106">
        <v>0</v>
      </c>
      <c r="P83" s="106">
        <v>0</v>
      </c>
      <c r="Q83" s="106">
        <v>0</v>
      </c>
    </row>
    <row r="84" spans="1:17">
      <c r="A84" s="121"/>
      <c r="B84" s="123"/>
      <c r="C84" s="106"/>
      <c r="D84" s="106"/>
      <c r="E84" s="106"/>
      <c r="F84" s="106"/>
      <c r="G84" s="106"/>
      <c r="H84" s="106"/>
      <c r="I84" s="106"/>
      <c r="J84" s="106"/>
      <c r="K84" s="106"/>
      <c r="L84" s="106"/>
      <c r="M84" s="106"/>
      <c r="N84" s="106"/>
      <c r="O84" s="106"/>
      <c r="P84" s="106"/>
      <c r="Q84" s="106"/>
    </row>
    <row r="85" spans="1:17" ht="13.5" customHeight="1">
      <c r="A85" s="121"/>
      <c r="B85" s="118" t="s">
        <v>597</v>
      </c>
      <c r="C85" s="107">
        <v>21</v>
      </c>
      <c r="D85" s="107">
        <v>3050</v>
      </c>
      <c r="E85" s="107">
        <v>557.42785747599987</v>
      </c>
      <c r="F85" s="107">
        <v>170.97632586</v>
      </c>
      <c r="G85" s="107">
        <v>386.45153161599995</v>
      </c>
      <c r="H85" s="107">
        <v>546.54031349898298</v>
      </c>
      <c r="I85" s="107">
        <v>21</v>
      </c>
      <c r="J85" s="107">
        <v>3000</v>
      </c>
      <c r="K85" s="107">
        <v>4.0303700000000002E-4</v>
      </c>
      <c r="L85" s="107">
        <v>139.32602191000001</v>
      </c>
      <c r="M85" s="107">
        <v>-139.325618873</v>
      </c>
      <c r="N85" s="107">
        <v>408.61705945067155</v>
      </c>
      <c r="O85" s="107">
        <v>424.5038842660187</v>
      </c>
      <c r="P85" s="107">
        <v>0</v>
      </c>
      <c r="Q85" s="107">
        <v>0</v>
      </c>
    </row>
    <row r="86" spans="1:17">
      <c r="A86" s="121"/>
      <c r="B86" s="123"/>
      <c r="C86" s="106"/>
      <c r="D86" s="106"/>
      <c r="E86" s="106"/>
      <c r="F86" s="106"/>
      <c r="G86" s="106"/>
      <c r="H86" s="106"/>
      <c r="I86" s="106"/>
      <c r="J86" s="106"/>
      <c r="K86" s="106"/>
      <c r="L86" s="106"/>
      <c r="M86" s="106"/>
      <c r="N86" s="106"/>
      <c r="O86" s="106"/>
      <c r="P86" s="106"/>
      <c r="Q86" s="106"/>
    </row>
    <row r="87" spans="1:17" s="109" customFormat="1" ht="60">
      <c r="A87" s="125" t="s">
        <v>598</v>
      </c>
      <c r="B87" s="125" t="s">
        <v>598</v>
      </c>
      <c r="C87" s="107">
        <v>1495</v>
      </c>
      <c r="D87" s="107">
        <v>129504652</v>
      </c>
      <c r="E87" s="107">
        <v>9317504.5497694146</v>
      </c>
      <c r="F87" s="107">
        <v>9070774.9773314688</v>
      </c>
      <c r="G87" s="107">
        <v>246729.55243794381</v>
      </c>
      <c r="H87" s="107">
        <v>3756682.5932545522</v>
      </c>
      <c r="I87" s="107">
        <v>1379</v>
      </c>
      <c r="J87" s="107">
        <v>131294541</v>
      </c>
      <c r="K87" s="107">
        <v>817044.2328227812</v>
      </c>
      <c r="L87" s="107">
        <v>744197.6283017908</v>
      </c>
      <c r="M87" s="107">
        <v>72846.604520990601</v>
      </c>
      <c r="N87" s="107">
        <v>3803683.1910882541</v>
      </c>
      <c r="O87" s="107">
        <v>3888960.0721882358</v>
      </c>
      <c r="P87" s="107">
        <v>15</v>
      </c>
      <c r="Q87" s="107">
        <v>281.80572888041451</v>
      </c>
    </row>
    <row r="88" spans="1:17">
      <c r="A88" s="121"/>
      <c r="B88" s="123"/>
      <c r="C88" s="106"/>
      <c r="D88" s="106"/>
      <c r="E88" s="106"/>
      <c r="F88" s="106"/>
      <c r="G88" s="106"/>
      <c r="H88" s="106"/>
      <c r="I88" s="106"/>
      <c r="J88" s="106"/>
      <c r="K88" s="106"/>
      <c r="L88" s="106"/>
      <c r="M88" s="106"/>
      <c r="N88" s="106"/>
      <c r="O88" s="106"/>
      <c r="P88" s="106"/>
      <c r="Q88" s="106"/>
    </row>
    <row r="89" spans="1:17">
      <c r="A89" s="121"/>
      <c r="B89" s="123" t="s">
        <v>599</v>
      </c>
      <c r="C89" s="106">
        <v>70</v>
      </c>
      <c r="D89" s="106">
        <v>1728324</v>
      </c>
      <c r="E89" s="106">
        <v>24667.283520271565</v>
      </c>
      <c r="F89" s="106">
        <v>7679.4980029634962</v>
      </c>
      <c r="G89" s="106">
        <v>16987.785517308072</v>
      </c>
      <c r="H89" s="106">
        <v>48361.512732723459</v>
      </c>
      <c r="I89" s="106">
        <v>71</v>
      </c>
      <c r="J89" s="106">
        <v>1741068</v>
      </c>
      <c r="K89" s="106">
        <v>1454.8668443784225</v>
      </c>
      <c r="L89" s="106">
        <v>707.77567539180109</v>
      </c>
      <c r="M89" s="106">
        <v>747.09116898662126</v>
      </c>
      <c r="N89" s="106">
        <v>48377.436359384912</v>
      </c>
      <c r="O89" s="106">
        <v>48522.759914764043</v>
      </c>
      <c r="P89" s="106">
        <v>0</v>
      </c>
      <c r="Q89" s="106">
        <v>0</v>
      </c>
    </row>
    <row r="90" spans="1:17">
      <c r="A90" s="126" t="s">
        <v>68</v>
      </c>
      <c r="B90" s="127"/>
      <c r="C90" s="128"/>
      <c r="D90" s="128"/>
      <c r="E90" s="128"/>
      <c r="F90" s="128"/>
      <c r="G90" s="128"/>
      <c r="H90" s="128"/>
      <c r="I90" s="128"/>
      <c r="J90" s="128"/>
      <c r="K90" s="128"/>
      <c r="L90" s="128"/>
      <c r="M90" s="128"/>
      <c r="N90" s="128"/>
    </row>
    <row r="91" spans="1:17">
      <c r="A91" s="120" t="s">
        <v>600</v>
      </c>
      <c r="I91" s="128"/>
      <c r="J91" s="128"/>
      <c r="K91" s="128"/>
      <c r="L91" s="128"/>
      <c r="M91" s="128"/>
      <c r="N91" s="128"/>
    </row>
    <row r="92" spans="1:17">
      <c r="A92" s="120" t="s">
        <v>601</v>
      </c>
      <c r="I92" s="128"/>
      <c r="J92" s="128"/>
      <c r="K92" s="128"/>
      <c r="L92" s="128"/>
      <c r="M92" s="128"/>
      <c r="N92" s="128"/>
    </row>
    <row r="93" spans="1:17">
      <c r="A93" s="120" t="s">
        <v>1154</v>
      </c>
    </row>
    <row r="94" spans="1:17">
      <c r="A94" s="1021" t="s">
        <v>76</v>
      </c>
      <c r="B94" s="1021"/>
    </row>
    <row r="98" spans="3:10">
      <c r="C98" s="129"/>
    </row>
    <row r="99" spans="3:10">
      <c r="C99" s="129"/>
    </row>
    <row r="100" spans="3:10">
      <c r="C100" s="129"/>
      <c r="I100" s="120"/>
      <c r="J100" s="120"/>
    </row>
  </sheetData>
  <mergeCells count="5">
    <mergeCell ref="I2:Q2"/>
    <mergeCell ref="A94:B94"/>
    <mergeCell ref="A2:A3"/>
    <mergeCell ref="B2:B3"/>
    <mergeCell ref="C2:H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topLeftCell="A49" zoomScaleNormal="100" workbookViewId="0">
      <selection activeCell="E12" sqref="E12"/>
    </sheetView>
  </sheetViews>
  <sheetFormatPr defaultColWidth="9.140625" defaultRowHeight="12.75"/>
  <cols>
    <col min="1" max="1" width="23.85546875" style="196" customWidth="1"/>
    <col min="2" max="2" width="12.85546875" style="196" customWidth="1"/>
    <col min="3" max="3" width="15.5703125" style="196" bestFit="1" customWidth="1"/>
    <col min="4" max="4" width="6.85546875" style="196" customWidth="1"/>
    <col min="5" max="5" width="15.5703125" style="196" bestFit="1" customWidth="1"/>
    <col min="6" max="6" width="15" style="196" bestFit="1" customWidth="1"/>
    <col min="7" max="7" width="14.140625" style="196" customWidth="1"/>
    <col min="8" max="8" width="15" style="196" bestFit="1" customWidth="1"/>
    <col min="9" max="9" width="15.5703125" style="196" bestFit="1" customWidth="1"/>
    <col min="10" max="10" width="15" style="196" bestFit="1" customWidth="1"/>
    <col min="11" max="11" width="15.5703125" style="196" bestFit="1" customWidth="1"/>
    <col min="12" max="12" width="15" style="196" bestFit="1" customWidth="1"/>
    <col min="13" max="13" width="15.5703125" style="196" bestFit="1" customWidth="1"/>
    <col min="14" max="16" width="15" style="196" bestFit="1" customWidth="1"/>
    <col min="17" max="17" width="15.5703125" style="196" bestFit="1" customWidth="1"/>
    <col min="18" max="18" width="4.5703125" style="196" bestFit="1" customWidth="1"/>
    <col min="19" max="16384" width="9.140625" style="196"/>
  </cols>
  <sheetData>
    <row r="1" spans="1:3">
      <c r="A1" s="597" t="s">
        <v>765</v>
      </c>
    </row>
    <row r="2" spans="1:3">
      <c r="A2" s="886" t="s">
        <v>790</v>
      </c>
      <c r="B2" s="1156" t="s">
        <v>1268</v>
      </c>
      <c r="C2" s="1156"/>
    </row>
    <row r="3" spans="1:3" ht="22.5" customHeight="1">
      <c r="A3" s="886"/>
      <c r="B3" s="598" t="s">
        <v>973</v>
      </c>
      <c r="C3" s="598" t="s">
        <v>972</v>
      </c>
    </row>
    <row r="4" spans="1:3">
      <c r="A4" s="892" t="s">
        <v>831</v>
      </c>
      <c r="B4" s="888"/>
      <c r="C4" s="889"/>
    </row>
    <row r="5" spans="1:3" ht="15">
      <c r="A5" s="599" t="s">
        <v>791</v>
      </c>
      <c r="B5" s="1157">
        <v>3</v>
      </c>
      <c r="C5" s="604">
        <v>390.04</v>
      </c>
    </row>
    <row r="6" spans="1:3">
      <c r="A6" s="600" t="s">
        <v>792</v>
      </c>
      <c r="B6" s="1158">
        <v>0</v>
      </c>
      <c r="C6" s="1158">
        <v>0</v>
      </c>
    </row>
    <row r="7" spans="1:3">
      <c r="A7" s="600" t="s">
        <v>793</v>
      </c>
      <c r="B7" s="1158">
        <v>3</v>
      </c>
      <c r="C7" s="1158">
        <v>390.04</v>
      </c>
    </row>
    <row r="8" spans="1:3" ht="15">
      <c r="A8" s="599" t="s">
        <v>828</v>
      </c>
      <c r="B8" s="1157">
        <v>6</v>
      </c>
      <c r="C8" s="1157">
        <v>129.19999999999999</v>
      </c>
    </row>
    <row r="9" spans="1:3">
      <c r="A9" s="600" t="s">
        <v>792</v>
      </c>
      <c r="B9" s="1158">
        <v>1</v>
      </c>
      <c r="C9" s="1158">
        <v>15.05</v>
      </c>
    </row>
    <row r="10" spans="1:3">
      <c r="A10" s="600" t="s">
        <v>793</v>
      </c>
      <c r="B10" s="1158">
        <v>6</v>
      </c>
      <c r="C10" s="1158">
        <v>114.15</v>
      </c>
    </row>
    <row r="11" spans="1:3">
      <c r="A11" s="599" t="s">
        <v>794</v>
      </c>
      <c r="B11" s="1158">
        <f t="shared" ref="B11:C13" si="0">B5+B8</f>
        <v>9</v>
      </c>
      <c r="C11" s="1158">
        <f t="shared" si="0"/>
        <v>519.24</v>
      </c>
    </row>
    <row r="12" spans="1:3">
      <c r="A12" s="600" t="s">
        <v>795</v>
      </c>
      <c r="B12" s="1158">
        <f t="shared" si="0"/>
        <v>1</v>
      </c>
      <c r="C12" s="1158">
        <f t="shared" si="0"/>
        <v>15.05</v>
      </c>
    </row>
    <row r="13" spans="1:3">
      <c r="A13" s="600" t="s">
        <v>796</v>
      </c>
      <c r="B13" s="1158">
        <f t="shared" si="0"/>
        <v>9</v>
      </c>
      <c r="C13" s="1158">
        <f t="shared" si="0"/>
        <v>504.19000000000005</v>
      </c>
    </row>
    <row r="14" spans="1:3">
      <c r="A14" s="599" t="s">
        <v>797</v>
      </c>
      <c r="B14" s="604">
        <v>1</v>
      </c>
      <c r="C14" s="604">
        <v>4300</v>
      </c>
    </row>
    <row r="15" spans="1:3">
      <c r="A15" s="600" t="s">
        <v>792</v>
      </c>
      <c r="B15" s="604">
        <v>0</v>
      </c>
      <c r="C15" s="604">
        <v>0</v>
      </c>
    </row>
    <row r="16" spans="1:3">
      <c r="A16" s="600" t="s">
        <v>793</v>
      </c>
      <c r="B16" s="604">
        <v>1</v>
      </c>
      <c r="C16" s="604">
        <v>4300</v>
      </c>
    </row>
    <row r="17" spans="1:3">
      <c r="A17" s="599" t="s">
        <v>798</v>
      </c>
      <c r="B17" s="604">
        <v>0</v>
      </c>
      <c r="C17" s="604">
        <v>0</v>
      </c>
    </row>
    <row r="18" spans="1:3">
      <c r="A18" s="600" t="s">
        <v>792</v>
      </c>
      <c r="B18" s="604">
        <v>0</v>
      </c>
      <c r="C18" s="604">
        <v>0</v>
      </c>
    </row>
    <row r="19" spans="1:3">
      <c r="A19" s="600" t="s">
        <v>793</v>
      </c>
      <c r="B19" s="604">
        <v>0</v>
      </c>
      <c r="C19" s="604">
        <v>0</v>
      </c>
    </row>
    <row r="20" spans="1:3">
      <c r="A20" s="599" t="s">
        <v>799</v>
      </c>
      <c r="B20" s="604">
        <v>1</v>
      </c>
      <c r="C20" s="604">
        <v>4300</v>
      </c>
    </row>
    <row r="21" spans="1:3">
      <c r="A21" s="600" t="s">
        <v>792</v>
      </c>
      <c r="B21" s="604">
        <f t="shared" ref="B21:C22" si="1">B15+B18</f>
        <v>0</v>
      </c>
      <c r="C21" s="604">
        <f t="shared" si="1"/>
        <v>0</v>
      </c>
    </row>
    <row r="22" spans="1:3">
      <c r="A22" s="600" t="s">
        <v>793</v>
      </c>
      <c r="B22" s="604">
        <f t="shared" si="1"/>
        <v>1</v>
      </c>
      <c r="C22" s="604">
        <f t="shared" si="1"/>
        <v>4300</v>
      </c>
    </row>
    <row r="23" spans="1:3">
      <c r="A23" s="599" t="s">
        <v>800</v>
      </c>
      <c r="B23" s="604">
        <f t="shared" ref="B23:C25" si="2">B11+B20</f>
        <v>10</v>
      </c>
      <c r="C23" s="604">
        <f t="shared" si="2"/>
        <v>4819.24</v>
      </c>
    </row>
    <row r="24" spans="1:3">
      <c r="A24" s="600" t="s">
        <v>795</v>
      </c>
      <c r="B24" s="604">
        <f t="shared" si="2"/>
        <v>1</v>
      </c>
      <c r="C24" s="604">
        <f t="shared" si="2"/>
        <v>15.05</v>
      </c>
    </row>
    <row r="25" spans="1:3">
      <c r="A25" s="1159" t="s">
        <v>796</v>
      </c>
      <c r="B25" s="1158">
        <f t="shared" si="2"/>
        <v>10</v>
      </c>
      <c r="C25" s="1158">
        <f t="shared" si="2"/>
        <v>4804.1900000000005</v>
      </c>
    </row>
    <row r="26" spans="1:3">
      <c r="A26" s="601" t="s">
        <v>801</v>
      </c>
      <c r="B26" s="604">
        <f>B27+B28</f>
        <v>5</v>
      </c>
      <c r="C26" s="604">
        <f>C27+C28</f>
        <v>138.18</v>
      </c>
    </row>
    <row r="27" spans="1:3">
      <c r="A27" s="602" t="s">
        <v>802</v>
      </c>
      <c r="B27" s="604">
        <v>5</v>
      </c>
      <c r="C27" s="604">
        <v>138.18</v>
      </c>
    </row>
    <row r="28" spans="1:3">
      <c r="A28" s="602" t="s">
        <v>803</v>
      </c>
      <c r="B28" s="604">
        <v>0</v>
      </c>
      <c r="C28" s="604">
        <v>0</v>
      </c>
    </row>
    <row r="29" spans="1:3">
      <c r="A29" s="601" t="s">
        <v>804</v>
      </c>
      <c r="B29" s="604">
        <v>43</v>
      </c>
      <c r="C29" s="604">
        <v>13675.36</v>
      </c>
    </row>
    <row r="30" spans="1:3">
      <c r="A30" s="602" t="s">
        <v>802</v>
      </c>
      <c r="B30" s="604">
        <f>B29</f>
        <v>43</v>
      </c>
      <c r="C30" s="604">
        <f>C29</f>
        <v>13675.36</v>
      </c>
    </row>
    <row r="31" spans="1:3">
      <c r="A31" s="602" t="s">
        <v>803</v>
      </c>
      <c r="B31" s="604">
        <v>0</v>
      </c>
      <c r="C31" s="604">
        <v>0</v>
      </c>
    </row>
    <row r="32" spans="1:3">
      <c r="A32" s="601" t="s">
        <v>805</v>
      </c>
      <c r="B32" s="603">
        <v>2</v>
      </c>
      <c r="C32" s="603">
        <v>958.51</v>
      </c>
    </row>
    <row r="33" spans="1:3">
      <c r="A33" s="602" t="s">
        <v>802</v>
      </c>
      <c r="B33" s="603">
        <f>B32</f>
        <v>2</v>
      </c>
      <c r="C33" s="603">
        <f>C32</f>
        <v>958.51</v>
      </c>
    </row>
    <row r="34" spans="1:3">
      <c r="A34" s="602" t="s">
        <v>803</v>
      </c>
      <c r="B34" s="604">
        <v>0</v>
      </c>
      <c r="C34" s="604">
        <v>0</v>
      </c>
    </row>
    <row r="35" spans="1:3">
      <c r="A35" s="599" t="s">
        <v>806</v>
      </c>
      <c r="B35" s="604">
        <f>B36+B37</f>
        <v>2</v>
      </c>
      <c r="C35" s="604">
        <f>C36+C37</f>
        <v>21272.84</v>
      </c>
    </row>
    <row r="36" spans="1:3">
      <c r="A36" s="600" t="s">
        <v>807</v>
      </c>
      <c r="B36" s="604">
        <v>2</v>
      </c>
      <c r="C36" s="604">
        <v>21272.84</v>
      </c>
    </row>
    <row r="37" spans="1:3">
      <c r="A37" s="600" t="s">
        <v>808</v>
      </c>
      <c r="B37" s="604">
        <v>0</v>
      </c>
      <c r="C37" s="604">
        <v>0</v>
      </c>
    </row>
    <row r="38" spans="1:3">
      <c r="A38" s="599" t="s">
        <v>809</v>
      </c>
      <c r="B38" s="604">
        <v>0</v>
      </c>
      <c r="C38" s="604">
        <v>0</v>
      </c>
    </row>
    <row r="39" spans="1:3">
      <c r="A39" s="600" t="s">
        <v>792</v>
      </c>
      <c r="B39" s="604">
        <v>0</v>
      </c>
      <c r="C39" s="604">
        <v>0</v>
      </c>
    </row>
    <row r="40" spans="1:3">
      <c r="A40" s="600" t="s">
        <v>793</v>
      </c>
      <c r="B40" s="604">
        <v>0</v>
      </c>
      <c r="C40" s="604">
        <v>0</v>
      </c>
    </row>
    <row r="41" spans="1:3">
      <c r="A41" s="599" t="s">
        <v>810</v>
      </c>
      <c r="B41" s="1158">
        <f t="shared" ref="B41:C41" si="3">B23+B26+B29+B32+B38</f>
        <v>60</v>
      </c>
      <c r="C41" s="1158">
        <f t="shared" si="3"/>
        <v>19591.289999999997</v>
      </c>
    </row>
    <row r="42" spans="1:3">
      <c r="A42" s="600" t="s">
        <v>811</v>
      </c>
      <c r="B42" s="604">
        <f t="shared" ref="B42:C42" si="4">B24+B35+B39</f>
        <v>3</v>
      </c>
      <c r="C42" s="604">
        <f t="shared" si="4"/>
        <v>21287.89</v>
      </c>
    </row>
    <row r="43" spans="1:3">
      <c r="A43" s="600" t="s">
        <v>812</v>
      </c>
      <c r="B43" s="1158">
        <f t="shared" ref="B43:C43" si="5">B25+B26+B29+B32+B40</f>
        <v>60</v>
      </c>
      <c r="C43" s="1158">
        <f t="shared" si="5"/>
        <v>19576.240000000002</v>
      </c>
    </row>
    <row r="44" spans="1:3">
      <c r="A44" s="887" t="s">
        <v>813</v>
      </c>
      <c r="B44" s="890"/>
      <c r="C44" s="891"/>
    </row>
    <row r="45" spans="1:3">
      <c r="A45" s="601" t="s">
        <v>829</v>
      </c>
      <c r="B45" s="604">
        <f>55+13</f>
        <v>68</v>
      </c>
      <c r="C45" s="604">
        <f>10974.61+3391.2</f>
        <v>14365.810000000001</v>
      </c>
    </row>
    <row r="46" spans="1:3">
      <c r="A46" s="600" t="s">
        <v>814</v>
      </c>
      <c r="B46" s="1158">
        <f>15+12</f>
        <v>27</v>
      </c>
      <c r="C46" s="1158">
        <f>6424+6231</f>
        <v>12655</v>
      </c>
    </row>
    <row r="47" spans="1:3">
      <c r="A47" s="599" t="s">
        <v>815</v>
      </c>
      <c r="B47" s="604">
        <v>1</v>
      </c>
      <c r="C47" s="604">
        <v>383.78</v>
      </c>
    </row>
    <row r="48" spans="1:3">
      <c r="A48" s="599" t="s">
        <v>816</v>
      </c>
      <c r="B48" s="604">
        <f>B45+B47</f>
        <v>69</v>
      </c>
      <c r="C48" s="604">
        <f t="shared" ref="C48" si="6">C45+C47</f>
        <v>14749.590000000002</v>
      </c>
    </row>
    <row r="49" spans="1:17">
      <c r="A49" s="887" t="s">
        <v>817</v>
      </c>
      <c r="B49" s="888"/>
      <c r="C49" s="889"/>
    </row>
    <row r="50" spans="1:17">
      <c r="A50" s="601" t="s">
        <v>818</v>
      </c>
      <c r="B50" s="604">
        <v>0</v>
      </c>
      <c r="C50" s="604">
        <v>0</v>
      </c>
    </row>
    <row r="51" spans="1:17">
      <c r="A51" s="602" t="s">
        <v>819</v>
      </c>
      <c r="B51" s="1158">
        <v>0</v>
      </c>
      <c r="C51" s="1158">
        <v>0</v>
      </c>
    </row>
    <row r="52" spans="1:17">
      <c r="A52" s="602" t="s">
        <v>820</v>
      </c>
      <c r="B52" s="604">
        <v>0</v>
      </c>
      <c r="C52" s="604">
        <v>0</v>
      </c>
    </row>
    <row r="53" spans="1:17">
      <c r="A53" s="601" t="s">
        <v>821</v>
      </c>
      <c r="B53" s="604">
        <v>1</v>
      </c>
      <c r="C53" s="604">
        <f>SUBTOTAL(9,C43:C52)</f>
        <v>61730.420000000006</v>
      </c>
    </row>
    <row r="54" spans="1:17">
      <c r="A54" s="602" t="s">
        <v>822</v>
      </c>
      <c r="B54" s="604">
        <v>1</v>
      </c>
      <c r="C54" s="604">
        <f>SUBTOTAL(9,C44:C53)</f>
        <v>42154.18</v>
      </c>
    </row>
    <row r="55" spans="1:17">
      <c r="A55" s="602" t="s">
        <v>823</v>
      </c>
      <c r="B55" s="1158">
        <v>0</v>
      </c>
      <c r="C55" s="1158">
        <v>0</v>
      </c>
    </row>
    <row r="56" spans="1:17">
      <c r="A56" s="601" t="s">
        <v>824</v>
      </c>
      <c r="B56" s="604">
        <f t="shared" ref="B56:C57" si="7">B50+B53</f>
        <v>1</v>
      </c>
      <c r="C56" s="604">
        <f t="shared" si="7"/>
        <v>61730.420000000006</v>
      </c>
    </row>
    <row r="57" spans="1:17">
      <c r="A57" s="602" t="s">
        <v>825</v>
      </c>
      <c r="B57" s="604">
        <f t="shared" si="7"/>
        <v>1</v>
      </c>
      <c r="C57" s="604">
        <f t="shared" si="7"/>
        <v>42154.18</v>
      </c>
    </row>
    <row r="58" spans="1:17">
      <c r="A58" s="602" t="s">
        <v>826</v>
      </c>
      <c r="B58" s="604">
        <v>0</v>
      </c>
      <c r="C58" s="604">
        <v>0</v>
      </c>
    </row>
    <row r="59" spans="1:17">
      <c r="A59" s="1160" t="s">
        <v>1163</v>
      </c>
      <c r="B59" s="1161"/>
      <c r="C59" s="1161"/>
      <c r="D59" s="1162"/>
      <c r="E59" s="1162"/>
      <c r="F59" s="1162"/>
      <c r="G59" s="1162"/>
      <c r="H59" s="1162"/>
      <c r="I59" s="1162"/>
      <c r="J59" s="1162"/>
      <c r="K59" s="1162"/>
      <c r="L59" s="1162"/>
      <c r="M59" s="1162"/>
      <c r="N59" s="1162"/>
      <c r="O59" s="1162"/>
      <c r="P59" s="1162"/>
      <c r="Q59" s="1162"/>
    </row>
    <row r="60" spans="1:17">
      <c r="A60" s="286" t="s">
        <v>827</v>
      </c>
    </row>
    <row r="61" spans="1:17">
      <c r="A61" s="286" t="s">
        <v>877</v>
      </c>
    </row>
    <row r="62" spans="1:17">
      <c r="A62" s="286" t="s">
        <v>864</v>
      </c>
    </row>
    <row r="64" spans="1:17" ht="17.25" customHeight="1">
      <c r="A64" s="958" t="s">
        <v>830</v>
      </c>
      <c r="B64" s="958"/>
      <c r="C64" s="958"/>
      <c r="D64" s="958"/>
      <c r="E64" s="958"/>
      <c r="F64" s="958"/>
      <c r="G64" s="958"/>
      <c r="H64" s="958"/>
      <c r="I64" s="958"/>
      <c r="J64" s="958"/>
      <c r="K64" s="958"/>
      <c r="L64" s="958"/>
      <c r="M64" s="958"/>
      <c r="N64" s="958"/>
      <c r="O64" s="958"/>
      <c r="P64" s="958"/>
    </row>
    <row r="65" spans="1:17" ht="17.25" customHeight="1">
      <c r="A65" s="808"/>
      <c r="B65" s="808"/>
      <c r="C65" s="808"/>
      <c r="D65" s="808"/>
      <c r="E65" s="808"/>
      <c r="F65" s="808"/>
      <c r="G65" s="808"/>
      <c r="H65" s="808"/>
      <c r="I65" s="808"/>
      <c r="J65" s="808"/>
      <c r="K65" s="808"/>
      <c r="L65" s="808"/>
      <c r="M65" s="808"/>
      <c r="N65" s="808"/>
      <c r="O65" s="808"/>
      <c r="P65" s="808"/>
    </row>
    <row r="66" spans="1:17" s="233" customFormat="1" ht="18" customHeight="1">
      <c r="A66" s="878" t="s">
        <v>84</v>
      </c>
      <c r="B66" s="878" t="s">
        <v>760</v>
      </c>
      <c r="C66" s="884"/>
      <c r="D66" s="881" t="s">
        <v>757</v>
      </c>
      <c r="E66" s="882"/>
      <c r="F66" s="882"/>
      <c r="G66" s="883"/>
      <c r="H66" s="881" t="s">
        <v>758</v>
      </c>
      <c r="I66" s="882"/>
      <c r="J66" s="882"/>
      <c r="K66" s="883"/>
      <c r="L66" s="881" t="s">
        <v>759</v>
      </c>
      <c r="M66" s="882"/>
      <c r="N66" s="882"/>
      <c r="O66" s="882"/>
      <c r="P66" s="882"/>
      <c r="Q66" s="883"/>
    </row>
    <row r="67" spans="1:17" s="233" customFormat="1" ht="18" customHeight="1">
      <c r="A67" s="879"/>
      <c r="B67" s="879"/>
      <c r="C67" s="1163"/>
      <c r="D67" s="878" t="s">
        <v>92</v>
      </c>
      <c r="E67" s="884"/>
      <c r="F67" s="878" t="s">
        <v>93</v>
      </c>
      <c r="G67" s="884"/>
      <c r="H67" s="878" t="s">
        <v>94</v>
      </c>
      <c r="I67" s="884"/>
      <c r="J67" s="878" t="s">
        <v>95</v>
      </c>
      <c r="K67" s="884"/>
      <c r="L67" s="881" t="s">
        <v>96</v>
      </c>
      <c r="M67" s="882"/>
      <c r="N67" s="882"/>
      <c r="O67" s="883"/>
      <c r="P67" s="878" t="s">
        <v>97</v>
      </c>
      <c r="Q67" s="884"/>
    </row>
    <row r="68" spans="1:17" s="233" customFormat="1" ht="18" customHeight="1">
      <c r="A68" s="879"/>
      <c r="B68" s="880"/>
      <c r="C68" s="885"/>
      <c r="D68" s="880"/>
      <c r="E68" s="885"/>
      <c r="F68" s="880"/>
      <c r="G68" s="885"/>
      <c r="H68" s="880"/>
      <c r="I68" s="885"/>
      <c r="J68" s="880"/>
      <c r="K68" s="885"/>
      <c r="L68" s="875" t="s">
        <v>98</v>
      </c>
      <c r="M68" s="876"/>
      <c r="N68" s="875" t="s">
        <v>99</v>
      </c>
      <c r="O68" s="876"/>
      <c r="P68" s="880"/>
      <c r="Q68" s="885"/>
    </row>
    <row r="69" spans="1:17" s="233" customFormat="1" ht="30" customHeight="1">
      <c r="A69" s="880"/>
      <c r="B69" s="1164" t="s">
        <v>100</v>
      </c>
      <c r="C69" s="1164" t="s">
        <v>453</v>
      </c>
      <c r="D69" s="1164" t="s">
        <v>100</v>
      </c>
      <c r="E69" s="1164" t="s">
        <v>453</v>
      </c>
      <c r="F69" s="1164" t="s">
        <v>100</v>
      </c>
      <c r="G69" s="1164" t="s">
        <v>453</v>
      </c>
      <c r="H69" s="1164" t="s">
        <v>100</v>
      </c>
      <c r="I69" s="1164" t="s">
        <v>453</v>
      </c>
      <c r="J69" s="1164" t="s">
        <v>100</v>
      </c>
      <c r="K69" s="1164" t="s">
        <v>453</v>
      </c>
      <c r="L69" s="1164" t="s">
        <v>100</v>
      </c>
      <c r="M69" s="1164" t="s">
        <v>453</v>
      </c>
      <c r="N69" s="1164" t="s">
        <v>100</v>
      </c>
      <c r="O69" s="1164" t="s">
        <v>453</v>
      </c>
      <c r="P69" s="1164" t="s">
        <v>100</v>
      </c>
      <c r="Q69" s="1164" t="s">
        <v>453</v>
      </c>
    </row>
    <row r="70" spans="1:17" s="609" customFormat="1" ht="15" customHeight="1">
      <c r="A70" s="605" t="s">
        <v>1152</v>
      </c>
      <c r="B70" s="606">
        <v>192</v>
      </c>
      <c r="C70" s="606">
        <v>150483.74456672004</v>
      </c>
      <c r="D70" s="607">
        <v>121</v>
      </c>
      <c r="E70" s="608">
        <v>112567.8304093</v>
      </c>
      <c r="F70" s="607">
        <v>43</v>
      </c>
      <c r="G70" s="608">
        <v>26326.764157419999</v>
      </c>
      <c r="H70" s="607">
        <v>44</v>
      </c>
      <c r="I70" s="608">
        <v>26341.766550315002</v>
      </c>
      <c r="J70" s="607">
        <v>120</v>
      </c>
      <c r="K70" s="608">
        <v>112552.79175450001</v>
      </c>
      <c r="L70" s="607">
        <v>9</v>
      </c>
      <c r="M70" s="608">
        <v>126.64999999999999</v>
      </c>
      <c r="N70" s="607">
        <v>155</v>
      </c>
      <c r="O70" s="608">
        <v>138767.90830481498</v>
      </c>
      <c r="P70" s="606">
        <v>28</v>
      </c>
      <c r="Q70" s="608">
        <v>11589.15</v>
      </c>
    </row>
    <row r="71" spans="1:17" s="609" customFormat="1" ht="15" customHeight="1">
      <c r="A71" s="605" t="s">
        <v>1153</v>
      </c>
      <c r="B71" s="606">
        <f>D71+F71+P71</f>
        <v>16</v>
      </c>
      <c r="C71" s="606">
        <f>E71+G71+Q71</f>
        <v>5341.2</v>
      </c>
      <c r="D71" s="606">
        <v>10</v>
      </c>
      <c r="E71" s="606">
        <v>4819.24</v>
      </c>
      <c r="F71" s="606">
        <v>5</v>
      </c>
      <c r="G71" s="606">
        <v>138.18</v>
      </c>
      <c r="H71" s="606">
        <v>6</v>
      </c>
      <c r="I71" s="606">
        <v>4438.18</v>
      </c>
      <c r="J71" s="606">
        <v>9</v>
      </c>
      <c r="K71" s="606">
        <v>519.24</v>
      </c>
      <c r="L71" s="606">
        <v>1</v>
      </c>
      <c r="M71" s="606">
        <v>1.71</v>
      </c>
      <c r="N71" s="606">
        <v>14</v>
      </c>
      <c r="O71" s="606">
        <v>4955.71</v>
      </c>
      <c r="P71" s="766">
        <v>1</v>
      </c>
      <c r="Q71" s="612">
        <v>383.78</v>
      </c>
    </row>
    <row r="72" spans="1:17" s="613" customFormat="1" ht="13.5" customHeight="1">
      <c r="A72" s="610">
        <v>44652</v>
      </c>
      <c r="B72" s="611">
        <f>D72+F72+P72</f>
        <v>16</v>
      </c>
      <c r="C72" s="611">
        <f>E72+G72+Q72</f>
        <v>5341.2</v>
      </c>
      <c r="D72" s="611">
        <v>10</v>
      </c>
      <c r="E72" s="611">
        <v>4819.24</v>
      </c>
      <c r="F72" s="613">
        <v>5</v>
      </c>
      <c r="G72" s="611">
        <v>138.18</v>
      </c>
      <c r="H72" s="611">
        <v>6</v>
      </c>
      <c r="I72" s="611">
        <v>4438.18</v>
      </c>
      <c r="J72" s="613">
        <v>9</v>
      </c>
      <c r="K72" s="611">
        <v>519.24</v>
      </c>
      <c r="L72" s="613">
        <v>1</v>
      </c>
      <c r="M72" s="611">
        <v>1.71</v>
      </c>
      <c r="N72" s="613">
        <v>14</v>
      </c>
      <c r="O72" s="611">
        <v>4955.71</v>
      </c>
      <c r="P72" s="766">
        <v>1</v>
      </c>
      <c r="Q72" s="612">
        <v>383.78</v>
      </c>
    </row>
    <row r="73" spans="1:17" s="613" customFormat="1" ht="34.5" customHeight="1">
      <c r="A73" s="1165" t="s">
        <v>1124</v>
      </c>
      <c r="B73" s="1165"/>
      <c r="C73" s="1165"/>
      <c r="D73" s="1165"/>
      <c r="E73" s="1165"/>
      <c r="F73" s="1165"/>
      <c r="G73" s="1165"/>
      <c r="H73" s="1165"/>
      <c r="I73" s="1165"/>
      <c r="J73" s="1165"/>
      <c r="K73" s="1165"/>
      <c r="L73" s="1165"/>
      <c r="M73" s="1165"/>
      <c r="N73" s="1165"/>
      <c r="O73" s="1165"/>
      <c r="P73" s="1165"/>
      <c r="Q73" s="1165"/>
    </row>
    <row r="74" spans="1:17" s="613" customFormat="1" ht="13.5" customHeight="1">
      <c r="A74" s="1166" t="s">
        <v>766</v>
      </c>
      <c r="B74" s="1166"/>
      <c r="C74" s="1166"/>
      <c r="D74" s="1166"/>
      <c r="E74" s="1166"/>
      <c r="F74" s="1166"/>
      <c r="G74" s="1166"/>
      <c r="H74" s="1166"/>
      <c r="I74" s="1166"/>
      <c r="J74" s="1166"/>
      <c r="K74" s="1166"/>
      <c r="L74" s="1166"/>
      <c r="M74" s="1166"/>
      <c r="N74" s="1166"/>
      <c r="O74" s="1166"/>
      <c r="P74" s="1166"/>
      <c r="Q74" s="1166"/>
    </row>
    <row r="75" spans="1:17" s="613" customFormat="1" ht="13.5" customHeight="1">
      <c r="A75" s="1166" t="s">
        <v>767</v>
      </c>
      <c r="B75" s="1166"/>
      <c r="C75" s="1166"/>
      <c r="D75" s="1166"/>
      <c r="E75" s="1166"/>
      <c r="F75" s="1166"/>
      <c r="G75" s="1166"/>
      <c r="H75" s="1166"/>
      <c r="I75" s="1166"/>
      <c r="J75" s="1167"/>
      <c r="K75" s="1167"/>
      <c r="L75" s="1167"/>
      <c r="M75" s="1167"/>
      <c r="N75" s="1167"/>
      <c r="O75" s="1168"/>
      <c r="P75" s="1168"/>
      <c r="Q75" s="1167"/>
    </row>
    <row r="76" spans="1:17" s="613" customFormat="1" ht="13.5" customHeight="1">
      <c r="A76" s="1166" t="s">
        <v>863</v>
      </c>
      <c r="B76" s="1166"/>
      <c r="C76" s="1166"/>
      <c r="D76" s="1166"/>
      <c r="E76" s="1166"/>
      <c r="F76" s="1166"/>
      <c r="G76" s="1167"/>
      <c r="H76" s="1167"/>
      <c r="I76" s="1167"/>
      <c r="J76" s="1167"/>
      <c r="K76" s="1167"/>
      <c r="L76" s="1167"/>
      <c r="N76" s="1167"/>
      <c r="P76" s="1168"/>
      <c r="Q76" s="1167"/>
    </row>
    <row r="77" spans="1:17" s="613" customFormat="1" ht="13.5" customHeight="1">
      <c r="A77" s="1169" t="s">
        <v>1154</v>
      </c>
      <c r="B77" s="1169"/>
      <c r="C77" s="1169"/>
      <c r="D77" s="1169"/>
      <c r="E77" s="1169"/>
      <c r="F77" s="1169"/>
      <c r="G77" s="1169"/>
      <c r="H77" s="1169"/>
      <c r="I77" s="1169"/>
      <c r="J77" s="1169"/>
      <c r="K77" s="1169"/>
      <c r="L77" s="1169"/>
      <c r="M77" s="1169"/>
      <c r="N77" s="1169"/>
      <c r="O77" s="1169"/>
      <c r="P77" s="1169"/>
      <c r="Q77" s="1169"/>
    </row>
    <row r="78" spans="1:17" s="613" customFormat="1" ht="13.5" customHeight="1">
      <c r="A78" s="1169" t="s">
        <v>76</v>
      </c>
      <c r="B78" s="1169"/>
      <c r="C78" s="1169"/>
      <c r="D78" s="1169"/>
      <c r="E78" s="1169"/>
      <c r="F78" s="1169"/>
      <c r="G78" s="1169"/>
      <c r="H78" s="1169"/>
      <c r="I78" s="1169"/>
      <c r="J78" s="1169"/>
      <c r="K78" s="1169"/>
      <c r="L78" s="1169"/>
      <c r="M78" s="1169"/>
      <c r="N78" s="1169"/>
      <c r="O78" s="1169"/>
      <c r="P78" s="1169"/>
      <c r="Q78" s="1169"/>
    </row>
    <row r="79" spans="1:17">
      <c r="D79" s="614"/>
      <c r="E79" s="614"/>
      <c r="F79" s="614"/>
      <c r="G79" s="614"/>
      <c r="H79" s="614"/>
      <c r="I79" s="614"/>
      <c r="J79" s="614"/>
      <c r="K79" s="614"/>
      <c r="L79" s="614"/>
      <c r="M79" s="614"/>
      <c r="N79" s="614"/>
      <c r="O79" s="614"/>
    </row>
    <row r="80" spans="1:17">
      <c r="B80" s="614"/>
      <c r="C80" s="614"/>
      <c r="D80" s="614"/>
      <c r="H80" s="614"/>
      <c r="I80" s="614"/>
      <c r="J80" s="614"/>
      <c r="K80" s="614"/>
      <c r="L80" s="614"/>
      <c r="M80" s="614"/>
      <c r="N80" s="614"/>
      <c r="O80" s="614"/>
      <c r="P80" s="614"/>
      <c r="Q80" s="614"/>
    </row>
    <row r="81" spans="2:18">
      <c r="B81" s="614"/>
      <c r="C81" s="614"/>
      <c r="D81" s="614"/>
      <c r="F81" s="614"/>
      <c r="G81" s="614"/>
      <c r="H81" s="614"/>
      <c r="I81" s="614"/>
      <c r="J81" s="614"/>
      <c r="K81" s="614"/>
      <c r="L81" s="614"/>
      <c r="M81" s="614"/>
      <c r="N81" s="614"/>
      <c r="O81" s="614"/>
      <c r="P81" s="614"/>
      <c r="Q81" s="614"/>
      <c r="R81" s="614"/>
    </row>
    <row r="93" spans="2:18">
      <c r="F93" s="615"/>
      <c r="G93" s="615"/>
    </row>
    <row r="94" spans="2:18">
      <c r="E94" s="615"/>
    </row>
    <row r="98" spans="4:7">
      <c r="F98" s="615"/>
      <c r="G98" s="615"/>
    </row>
    <row r="99" spans="4:7">
      <c r="E99" s="615"/>
    </row>
    <row r="110" spans="4:7">
      <c r="D110" s="615"/>
    </row>
    <row r="115" spans="4:4">
      <c r="D115" s="615"/>
    </row>
  </sheetData>
  <mergeCells count="26">
    <mergeCell ref="A2:A3"/>
    <mergeCell ref="B2:C2"/>
    <mergeCell ref="A49:C49"/>
    <mergeCell ref="A44:C44"/>
    <mergeCell ref="A4:C4"/>
    <mergeCell ref="P67:Q68"/>
    <mergeCell ref="L67:O67"/>
    <mergeCell ref="J67:K68"/>
    <mergeCell ref="F67:G68"/>
    <mergeCell ref="D67:E68"/>
    <mergeCell ref="A59:C59"/>
    <mergeCell ref="A74:Q74"/>
    <mergeCell ref="N68:O68"/>
    <mergeCell ref="A78:Q78"/>
    <mergeCell ref="A75:I75"/>
    <mergeCell ref="A73:Q73"/>
    <mergeCell ref="A76:F76"/>
    <mergeCell ref="A77:Q77"/>
    <mergeCell ref="A64:P64"/>
    <mergeCell ref="A66:A69"/>
    <mergeCell ref="B66:C68"/>
    <mergeCell ref="D66:G66"/>
    <mergeCell ref="H66:K66"/>
    <mergeCell ref="L66:Q66"/>
    <mergeCell ref="H67:I68"/>
    <mergeCell ref="L68:M6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election activeCell="J21" sqref="J21"/>
    </sheetView>
  </sheetViews>
  <sheetFormatPr defaultColWidth="9.140625" defaultRowHeight="15"/>
  <cols>
    <col min="1" max="1" width="11.5703125" style="16" bestFit="1" customWidth="1"/>
    <col min="2" max="7" width="12.140625" style="16" bestFit="1" customWidth="1"/>
    <col min="8" max="8" width="15" style="16" bestFit="1" customWidth="1"/>
    <col min="9" max="9" width="9.5703125" style="16" bestFit="1" customWidth="1"/>
    <col min="10" max="10" width="19.42578125" style="16" bestFit="1" customWidth="1"/>
    <col min="11" max="11" width="4.5703125" style="16" bestFit="1" customWidth="1"/>
    <col min="12" max="16384" width="9.140625" style="16"/>
  </cols>
  <sheetData>
    <row r="1" spans="1:10" ht="15.75" customHeight="1">
      <c r="A1" s="862" t="s">
        <v>781</v>
      </c>
      <c r="B1" s="862"/>
      <c r="C1" s="862"/>
      <c r="D1" s="862"/>
      <c r="E1" s="862"/>
      <c r="F1" s="862"/>
      <c r="G1" s="862"/>
      <c r="H1" s="862"/>
      <c r="I1" s="862"/>
    </row>
    <row r="2" spans="1:10" s="34" customFormat="1" ht="18.75" customHeight="1">
      <c r="A2" s="873" t="s">
        <v>361</v>
      </c>
      <c r="B2" s="907" t="s">
        <v>75</v>
      </c>
      <c r="C2" s="914"/>
      <c r="D2" s="908"/>
      <c r="E2" s="907" t="s">
        <v>97</v>
      </c>
      <c r="F2" s="914"/>
      <c r="G2" s="908"/>
      <c r="H2" s="907" t="s">
        <v>87</v>
      </c>
      <c r="I2" s="914"/>
      <c r="J2" s="908"/>
    </row>
    <row r="3" spans="1:10" s="34" customFormat="1" ht="34.5" customHeight="1">
      <c r="A3" s="969"/>
      <c r="B3" s="155" t="s">
        <v>362</v>
      </c>
      <c r="C3" s="155" t="s">
        <v>363</v>
      </c>
      <c r="D3" s="155" t="s">
        <v>364</v>
      </c>
      <c r="E3" s="155" t="s">
        <v>362</v>
      </c>
      <c r="F3" s="155" t="s">
        <v>363</v>
      </c>
      <c r="G3" s="155" t="s">
        <v>364</v>
      </c>
      <c r="H3" s="155" t="s">
        <v>362</v>
      </c>
      <c r="I3" s="155" t="s">
        <v>363</v>
      </c>
      <c r="J3" s="155" t="s">
        <v>365</v>
      </c>
    </row>
    <row r="4" spans="1:10" s="41" customFormat="1" ht="22.5" customHeight="1">
      <c r="A4" s="189" t="s">
        <v>1152</v>
      </c>
      <c r="B4" s="190">
        <v>1255851.96</v>
      </c>
      <c r="C4" s="190">
        <v>1075950.3499999999</v>
      </c>
      <c r="D4" s="191">
        <v>179901.61</v>
      </c>
      <c r="E4" s="190">
        <v>1631109</v>
      </c>
      <c r="F4" s="190">
        <v>1532902.5200000003</v>
      </c>
      <c r="G4" s="107">
        <v>98206.48000000001</v>
      </c>
      <c r="H4" s="190">
        <v>2886960.9599999995</v>
      </c>
      <c r="I4" s="190">
        <v>2608852.8699999996</v>
      </c>
      <c r="J4" s="190">
        <v>278108.09000000003</v>
      </c>
    </row>
    <row r="5" spans="1:10" s="41" customFormat="1" ht="22.5" customHeight="1">
      <c r="A5" s="189" t="s">
        <v>1153</v>
      </c>
      <c r="B5" s="107">
        <v>109219.15</v>
      </c>
      <c r="C5" s="107">
        <v>86847.98</v>
      </c>
      <c r="D5" s="107">
        <v>22371.17</v>
      </c>
      <c r="E5" s="107">
        <v>96276.66</v>
      </c>
      <c r="F5" s="107">
        <v>89451.53</v>
      </c>
      <c r="G5" s="107">
        <v>6825.13</v>
      </c>
      <c r="H5" s="107">
        <f>B5+E5</f>
        <v>205495.81</v>
      </c>
      <c r="I5" s="107">
        <f t="shared" ref="I5" si="0">C5+F5</f>
        <v>176299.51</v>
      </c>
      <c r="J5" s="107">
        <f t="shared" ref="J5" si="1">D5+G5</f>
        <v>29196.3</v>
      </c>
    </row>
    <row r="6" spans="1:10" s="34" customFormat="1" ht="22.5" customHeight="1">
      <c r="A6" s="105" t="s">
        <v>1162</v>
      </c>
      <c r="B6" s="106">
        <v>109219.15</v>
      </c>
      <c r="C6" s="106">
        <v>86847.98</v>
      </c>
      <c r="D6" s="106">
        <v>22371.17</v>
      </c>
      <c r="E6" s="106">
        <v>96276.66</v>
      </c>
      <c r="F6" s="106">
        <v>89451.53</v>
      </c>
      <c r="G6" s="106">
        <v>6825.13</v>
      </c>
      <c r="H6" s="106">
        <f>B6+E6</f>
        <v>205495.81</v>
      </c>
      <c r="I6" s="106">
        <f t="shared" ref="I6:J6" si="2">C6+F6</f>
        <v>176299.51</v>
      </c>
      <c r="J6" s="106">
        <f t="shared" si="2"/>
        <v>29196.3</v>
      </c>
    </row>
    <row r="7" spans="1:10" s="34" customFormat="1" ht="18.75" customHeight="1">
      <c r="A7" s="841" t="s">
        <v>1154</v>
      </c>
      <c r="B7" s="841"/>
      <c r="C7" s="841"/>
      <c r="D7" s="841"/>
      <c r="E7" s="841"/>
      <c r="F7" s="841"/>
      <c r="G7" s="841"/>
    </row>
    <row r="8" spans="1:10" s="34" customFormat="1" ht="18.75" customHeight="1">
      <c r="A8" s="565" t="s">
        <v>1119</v>
      </c>
      <c r="B8" s="565"/>
      <c r="C8" s="565"/>
      <c r="D8" s="565"/>
      <c r="E8" s="565"/>
      <c r="F8" s="565"/>
      <c r="G8" s="565"/>
    </row>
    <row r="9" spans="1:10" s="34" customFormat="1" ht="18" customHeight="1">
      <c r="A9" s="841" t="s">
        <v>102</v>
      </c>
      <c r="B9" s="841"/>
      <c r="C9" s="841"/>
      <c r="D9" s="841"/>
      <c r="E9" s="841"/>
      <c r="F9" s="841"/>
      <c r="G9" s="841"/>
    </row>
    <row r="10" spans="1:10" s="34" customFormat="1" ht="28.35" customHeight="1"/>
    <row r="11" spans="1:10">
      <c r="B11" s="55"/>
      <c r="C11" s="55"/>
      <c r="D11" s="55"/>
      <c r="E11" s="55"/>
      <c r="F11" s="55"/>
      <c r="G11" s="55"/>
      <c r="H11" s="55"/>
      <c r="I11" s="55"/>
      <c r="J11" s="55"/>
    </row>
  </sheetData>
  <mergeCells count="7">
    <mergeCell ref="A9:G9"/>
    <mergeCell ref="A1:I1"/>
    <mergeCell ref="B2:D2"/>
    <mergeCell ref="E2:G2"/>
    <mergeCell ref="H2:J2"/>
    <mergeCell ref="A7:G7"/>
    <mergeCell ref="A2:A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46"/>
  <sheetViews>
    <sheetView zoomScaleNormal="100" workbookViewId="0">
      <selection activeCell="E29" sqref="E29"/>
    </sheetView>
  </sheetViews>
  <sheetFormatPr defaultColWidth="8.85546875" defaultRowHeight="15"/>
  <cols>
    <col min="1" max="1" width="23.42578125" style="339" customWidth="1"/>
    <col min="2" max="2" width="14.85546875" style="339" customWidth="1"/>
    <col min="3" max="3" width="17.42578125" style="339" bestFit="1" customWidth="1"/>
    <col min="4" max="4" width="17.42578125" style="339" customWidth="1"/>
    <col min="5" max="5" width="12.140625" style="339" customWidth="1"/>
    <col min="6" max="6" width="12.85546875" style="339" customWidth="1"/>
    <col min="7" max="8" width="17.5703125" style="339" bestFit="1" customWidth="1"/>
    <col min="9" max="9" width="12.5703125" style="339" customWidth="1"/>
    <col min="10" max="10" width="9.85546875" style="339" customWidth="1"/>
    <col min="11" max="11" width="17.5703125" style="339" customWidth="1"/>
    <col min="12" max="12" width="10" style="339" bestFit="1" customWidth="1"/>
    <col min="13" max="14" width="8.85546875" style="339"/>
    <col min="15" max="15" width="16.42578125" style="339" customWidth="1"/>
    <col min="16" max="16" width="16" style="339" customWidth="1"/>
    <col min="17" max="17" width="17.140625" style="339" customWidth="1"/>
    <col min="18" max="18" width="15" style="339" customWidth="1"/>
    <col min="19" max="16384" width="8.85546875" style="339"/>
  </cols>
  <sheetData>
    <row r="1" spans="1:16">
      <c r="A1" s="292" t="s">
        <v>602</v>
      </c>
      <c r="B1" s="292"/>
      <c r="C1" s="292"/>
      <c r="D1" s="292"/>
      <c r="E1" s="292"/>
      <c r="F1" s="292"/>
      <c r="G1" s="292"/>
      <c r="H1" s="292"/>
      <c r="I1" s="292"/>
      <c r="J1" s="292"/>
      <c r="K1" s="292"/>
    </row>
    <row r="2" spans="1:16" s="341" customFormat="1">
      <c r="A2" s="379" t="s">
        <v>84</v>
      </c>
      <c r="B2" s="1027" t="s">
        <v>1169</v>
      </c>
      <c r="C2" s="1028"/>
      <c r="D2" s="1028"/>
      <c r="E2" s="1028"/>
      <c r="F2" s="1029"/>
      <c r="G2" s="1027" t="s">
        <v>1170</v>
      </c>
      <c r="H2" s="1028"/>
      <c r="I2" s="1028"/>
      <c r="J2" s="1028"/>
      <c r="K2" s="1030"/>
    </row>
    <row r="3" spans="1:16" s="341" customFormat="1">
      <c r="A3" s="749" t="s">
        <v>366</v>
      </c>
      <c r="B3" s="380" t="s">
        <v>603</v>
      </c>
      <c r="C3" s="380" t="s">
        <v>604</v>
      </c>
      <c r="D3" s="380" t="s">
        <v>1262</v>
      </c>
      <c r="E3" s="380" t="s">
        <v>605</v>
      </c>
      <c r="F3" s="380" t="s">
        <v>87</v>
      </c>
      <c r="G3" s="380" t="s">
        <v>832</v>
      </c>
      <c r="H3" s="380" t="s">
        <v>604</v>
      </c>
      <c r="I3" s="380" t="s">
        <v>1262</v>
      </c>
      <c r="J3" s="380" t="s">
        <v>606</v>
      </c>
      <c r="K3" s="381" t="s">
        <v>87</v>
      </c>
    </row>
    <row r="4" spans="1:16" s="341" customFormat="1">
      <c r="A4" s="385" t="s">
        <v>367</v>
      </c>
      <c r="B4" s="384">
        <v>131458</v>
      </c>
      <c r="C4" s="384">
        <v>7367</v>
      </c>
      <c r="D4" s="384">
        <v>13</v>
      </c>
      <c r="E4" s="384">
        <v>1882</v>
      </c>
      <c r="F4" s="383">
        <f>SUM(B4:E4)</f>
        <v>140720</v>
      </c>
      <c r="G4" s="384">
        <v>115389</v>
      </c>
      <c r="H4" s="384">
        <v>8072</v>
      </c>
      <c r="I4" s="384">
        <v>0</v>
      </c>
      <c r="J4" s="384">
        <v>1791</v>
      </c>
      <c r="K4" s="384">
        <f>SUM(G4:J4)</f>
        <v>125252</v>
      </c>
    </row>
    <row r="5" spans="1:16" s="341" customFormat="1" ht="15.75" customHeight="1">
      <c r="A5" s="1031" t="s">
        <v>607</v>
      </c>
      <c r="B5" s="1032"/>
      <c r="C5" s="1032"/>
      <c r="D5" s="1032"/>
      <c r="E5" s="1032"/>
      <c r="F5" s="1032"/>
      <c r="G5" s="1032"/>
      <c r="H5" s="1032"/>
      <c r="I5" s="1032"/>
      <c r="J5" s="1032"/>
      <c r="K5" s="1033"/>
      <c r="L5" s="342"/>
      <c r="M5" s="342"/>
    </row>
    <row r="6" spans="1:16" s="341" customFormat="1">
      <c r="A6" s="385" t="s">
        <v>368</v>
      </c>
      <c r="B6" s="382">
        <v>229374.35749999998</v>
      </c>
      <c r="C6" s="382">
        <v>20221.211199999998</v>
      </c>
      <c r="D6" s="382">
        <v>0</v>
      </c>
      <c r="E6" s="382">
        <v>0</v>
      </c>
      <c r="F6" s="382">
        <v>249595.56869999997</v>
      </c>
      <c r="G6" s="382">
        <v>168955</v>
      </c>
      <c r="H6" s="382">
        <v>20812.45</v>
      </c>
      <c r="I6" s="382">
        <v>0</v>
      </c>
      <c r="J6" s="382">
        <v>0</v>
      </c>
      <c r="K6" s="382">
        <v>189767.45</v>
      </c>
      <c r="L6" s="342"/>
      <c r="M6" s="342"/>
      <c r="N6" s="343"/>
      <c r="O6" s="343"/>
      <c r="P6" s="343"/>
    </row>
    <row r="7" spans="1:16" s="341" customFormat="1">
      <c r="A7" s="385" t="s">
        <v>369</v>
      </c>
      <c r="B7" s="382">
        <v>519.63030999999978</v>
      </c>
      <c r="C7" s="382">
        <v>316.02730000000008</v>
      </c>
      <c r="D7" s="382">
        <v>4.75</v>
      </c>
      <c r="E7" s="382">
        <v>0</v>
      </c>
      <c r="F7" s="382">
        <v>840.40760999999986</v>
      </c>
      <c r="G7" s="382">
        <v>430</v>
      </c>
      <c r="H7" s="382">
        <v>177</v>
      </c>
      <c r="I7" s="382">
        <v>0</v>
      </c>
      <c r="J7" s="382">
        <v>0</v>
      </c>
      <c r="K7" s="382">
        <v>607</v>
      </c>
      <c r="L7" s="342"/>
      <c r="M7" s="342"/>
      <c r="N7" s="343"/>
      <c r="O7" s="343"/>
      <c r="P7" s="343"/>
    </row>
    <row r="8" spans="1:16" s="341" customFormat="1">
      <c r="A8" s="385" t="s">
        <v>608</v>
      </c>
      <c r="B8" s="382">
        <v>1760350.1129899998</v>
      </c>
      <c r="C8" s="382">
        <v>136982.03247999999</v>
      </c>
      <c r="D8" s="382">
        <v>0</v>
      </c>
      <c r="E8" s="382">
        <v>0</v>
      </c>
      <c r="F8" s="382">
        <v>1897332.1454699999</v>
      </c>
      <c r="G8" s="382">
        <v>1544240</v>
      </c>
      <c r="H8" s="382">
        <v>87967.74</v>
      </c>
      <c r="I8" s="382">
        <v>0</v>
      </c>
      <c r="J8" s="382">
        <v>0</v>
      </c>
      <c r="K8" s="382">
        <v>1632207.74</v>
      </c>
      <c r="L8" s="342"/>
      <c r="M8" s="342"/>
      <c r="N8" s="343"/>
      <c r="O8" s="343"/>
      <c r="P8" s="343"/>
    </row>
    <row r="9" spans="1:16" s="341" customFormat="1">
      <c r="A9" s="385" t="s">
        <v>609</v>
      </c>
      <c r="B9" s="382">
        <v>29308.624309999999</v>
      </c>
      <c r="C9" s="382">
        <v>2209.8017099999997</v>
      </c>
      <c r="D9" s="382">
        <v>0</v>
      </c>
      <c r="E9" s="382">
        <v>0</v>
      </c>
      <c r="F9" s="382">
        <v>31518.426019999999</v>
      </c>
      <c r="G9" s="382">
        <v>33267</v>
      </c>
      <c r="H9" s="382">
        <v>2295.6999999999998</v>
      </c>
      <c r="I9" s="382">
        <v>0</v>
      </c>
      <c r="J9" s="382">
        <v>0</v>
      </c>
      <c r="K9" s="382">
        <v>35562.699999999997</v>
      </c>
      <c r="L9" s="342"/>
      <c r="M9" s="342"/>
      <c r="N9" s="343"/>
      <c r="O9" s="343"/>
      <c r="P9" s="343"/>
    </row>
    <row r="10" spans="1:16" s="341" customFormat="1">
      <c r="A10" s="386" t="s">
        <v>610</v>
      </c>
      <c r="B10" s="382">
        <v>1853.3799999999999</v>
      </c>
      <c r="C10" s="382">
        <v>1640.95</v>
      </c>
      <c r="D10" s="382">
        <v>0</v>
      </c>
      <c r="E10" s="382">
        <v>0</v>
      </c>
      <c r="F10" s="382">
        <v>3494.33</v>
      </c>
      <c r="G10" s="382">
        <v>2022</v>
      </c>
      <c r="H10" s="382">
        <v>1398.81</v>
      </c>
      <c r="I10" s="382">
        <v>0</v>
      </c>
      <c r="J10" s="382">
        <v>0</v>
      </c>
      <c r="K10" s="382">
        <v>3420.81</v>
      </c>
      <c r="L10" s="342"/>
      <c r="M10" s="342"/>
      <c r="N10" s="343"/>
      <c r="O10" s="343"/>
      <c r="P10" s="343"/>
    </row>
    <row r="11" spans="1:16" s="341" customFormat="1">
      <c r="A11" s="386" t="s">
        <v>611</v>
      </c>
      <c r="B11" s="382">
        <v>114.74</v>
      </c>
      <c r="C11" s="382">
        <v>0.25</v>
      </c>
      <c r="D11" s="382">
        <v>0</v>
      </c>
      <c r="E11" s="382">
        <v>0</v>
      </c>
      <c r="F11" s="382">
        <v>114.99</v>
      </c>
      <c r="G11" s="382">
        <v>89</v>
      </c>
      <c r="H11" s="382">
        <v>1.5</v>
      </c>
      <c r="I11" s="382">
        <v>0</v>
      </c>
      <c r="J11" s="382">
        <v>0</v>
      </c>
      <c r="K11" s="382">
        <v>90.5</v>
      </c>
      <c r="L11" s="342"/>
      <c r="M11" s="342"/>
      <c r="N11" s="343"/>
      <c r="O11" s="343"/>
      <c r="P11" s="343"/>
    </row>
    <row r="12" spans="1:16" s="341" customFormat="1">
      <c r="A12" s="385" t="s">
        <v>612</v>
      </c>
      <c r="B12" s="382">
        <v>334.63895000000002</v>
      </c>
      <c r="C12" s="382">
        <v>0</v>
      </c>
      <c r="D12" s="382">
        <v>0</v>
      </c>
      <c r="E12" s="382">
        <v>0</v>
      </c>
      <c r="F12" s="382">
        <v>334.63895000000002</v>
      </c>
      <c r="G12" s="382">
        <v>513</v>
      </c>
      <c r="H12" s="382">
        <v>0</v>
      </c>
      <c r="I12" s="382">
        <v>0</v>
      </c>
      <c r="J12" s="382">
        <v>0</v>
      </c>
      <c r="K12" s="382">
        <v>513</v>
      </c>
      <c r="L12" s="342"/>
      <c r="M12" s="342"/>
      <c r="N12" s="343"/>
      <c r="O12" s="343"/>
      <c r="P12" s="343"/>
    </row>
    <row r="13" spans="1:16" s="341" customFormat="1">
      <c r="A13" s="386" t="s">
        <v>613</v>
      </c>
      <c r="B13" s="382">
        <v>0</v>
      </c>
      <c r="C13" s="382">
        <v>0</v>
      </c>
      <c r="D13" s="382">
        <v>0</v>
      </c>
      <c r="E13" s="382">
        <v>0</v>
      </c>
      <c r="F13" s="382">
        <v>0</v>
      </c>
      <c r="G13" s="382">
        <v>0</v>
      </c>
      <c r="H13" s="382">
        <v>0</v>
      </c>
      <c r="I13" s="382">
        <v>0</v>
      </c>
      <c r="J13" s="382">
        <v>0</v>
      </c>
      <c r="K13" s="382">
        <v>0</v>
      </c>
      <c r="L13" s="342"/>
      <c r="M13" s="342"/>
      <c r="N13" s="343"/>
      <c r="O13" s="343"/>
      <c r="P13" s="343"/>
    </row>
    <row r="14" spans="1:16" s="341" customFormat="1">
      <c r="A14" s="386" t="s">
        <v>614</v>
      </c>
      <c r="B14" s="1153">
        <v>-2.8999999999999995</v>
      </c>
      <c r="C14" s="382">
        <v>0</v>
      </c>
      <c r="D14" s="382">
        <v>0</v>
      </c>
      <c r="E14" s="382">
        <v>0</v>
      </c>
      <c r="F14" s="1153">
        <v>-2.8999999999999995</v>
      </c>
      <c r="G14" s="382">
        <v>4.49</v>
      </c>
      <c r="H14" s="382">
        <v>0</v>
      </c>
      <c r="I14" s="382">
        <v>0</v>
      </c>
      <c r="J14" s="382">
        <v>0</v>
      </c>
      <c r="K14" s="382">
        <v>4.49</v>
      </c>
      <c r="L14" s="342"/>
      <c r="M14" s="342"/>
      <c r="N14" s="343"/>
      <c r="O14" s="343"/>
      <c r="P14" s="343"/>
    </row>
    <row r="15" spans="1:16" s="341" customFormat="1" ht="13.5" customHeight="1">
      <c r="A15" s="385" t="s">
        <v>60</v>
      </c>
      <c r="B15" s="382">
        <v>20656.126389999998</v>
      </c>
      <c r="C15" s="382">
        <v>31232.769409999997</v>
      </c>
      <c r="D15" s="382">
        <v>0.24</v>
      </c>
      <c r="E15" s="382">
        <v>0</v>
      </c>
      <c r="F15" s="382">
        <v>51889.135799999996</v>
      </c>
      <c r="G15" s="382">
        <v>13495.99</v>
      </c>
      <c r="H15" s="382">
        <v>17254.93</v>
      </c>
      <c r="I15" s="382">
        <v>0</v>
      </c>
      <c r="J15" s="382">
        <v>0</v>
      </c>
      <c r="K15" s="382">
        <v>30750.92</v>
      </c>
      <c r="L15" s="342"/>
      <c r="M15" s="342"/>
      <c r="N15" s="343"/>
      <c r="O15" s="343"/>
      <c r="P15" s="343"/>
    </row>
    <row r="16" spans="1:16" s="341" customFormat="1">
      <c r="A16" s="385" t="s">
        <v>192</v>
      </c>
      <c r="B16" s="382">
        <v>10306.67988</v>
      </c>
      <c r="C16" s="382">
        <v>6136.6266100000003</v>
      </c>
      <c r="D16" s="382">
        <v>0</v>
      </c>
      <c r="E16" s="382">
        <v>0</v>
      </c>
      <c r="F16" s="382">
        <v>16443.306489999999</v>
      </c>
      <c r="G16" s="382">
        <v>7557</v>
      </c>
      <c r="H16" s="382">
        <v>5047.8999999999996</v>
      </c>
      <c r="I16" s="382">
        <v>0</v>
      </c>
      <c r="J16" s="382">
        <v>0</v>
      </c>
      <c r="K16" s="382">
        <v>12604.9</v>
      </c>
      <c r="L16" s="342"/>
      <c r="M16" s="342"/>
      <c r="N16" s="343"/>
      <c r="O16" s="343"/>
      <c r="P16" s="343"/>
    </row>
    <row r="17" spans="1:258" s="341" customFormat="1" ht="13.5" customHeight="1">
      <c r="A17" s="387" t="s">
        <v>1151</v>
      </c>
      <c r="B17" s="750">
        <v>2052815.3903300001</v>
      </c>
      <c r="C17" s="750">
        <v>198739.66871000003</v>
      </c>
      <c r="D17" s="750">
        <v>4.99</v>
      </c>
      <c r="E17" s="750">
        <v>179305.18</v>
      </c>
      <c r="F17" s="750">
        <v>2430865.2290400001</v>
      </c>
      <c r="G17" s="750">
        <v>1770573.48</v>
      </c>
      <c r="H17" s="750">
        <v>134956.03</v>
      </c>
      <c r="I17" s="750">
        <v>0</v>
      </c>
      <c r="J17" s="750">
        <v>167920</v>
      </c>
      <c r="K17" s="750">
        <v>2073449.51</v>
      </c>
      <c r="L17" s="344"/>
      <c r="M17" s="342"/>
      <c r="N17" s="343"/>
      <c r="O17" s="343"/>
      <c r="P17" s="343"/>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c r="BH17" s="345"/>
      <c r="BI17" s="345"/>
      <c r="BJ17" s="345"/>
      <c r="BK17" s="345"/>
      <c r="BL17" s="345"/>
      <c r="BM17" s="345"/>
      <c r="BN17" s="345"/>
      <c r="BO17" s="345"/>
      <c r="BP17" s="345"/>
      <c r="BQ17" s="345"/>
      <c r="BR17" s="345"/>
      <c r="BS17" s="345"/>
      <c r="BT17" s="345"/>
      <c r="BU17" s="345"/>
      <c r="BV17" s="345"/>
      <c r="BW17" s="345"/>
      <c r="BX17" s="345"/>
      <c r="BY17" s="345"/>
      <c r="BZ17" s="345"/>
      <c r="CA17" s="345"/>
      <c r="CB17" s="345"/>
      <c r="CC17" s="345"/>
      <c r="CD17" s="345"/>
      <c r="CE17" s="345"/>
      <c r="CF17" s="345"/>
      <c r="CG17" s="345"/>
      <c r="CH17" s="345"/>
      <c r="CI17" s="345"/>
      <c r="CJ17" s="345"/>
      <c r="CK17" s="345"/>
      <c r="CL17" s="345"/>
      <c r="CM17" s="345"/>
      <c r="CN17" s="345"/>
      <c r="CO17" s="345"/>
      <c r="CP17" s="345"/>
      <c r="CQ17" s="345"/>
      <c r="CR17" s="345"/>
      <c r="CS17" s="345"/>
      <c r="CT17" s="345"/>
      <c r="CU17" s="345"/>
      <c r="CV17" s="345"/>
      <c r="CW17" s="345"/>
      <c r="CX17" s="345"/>
      <c r="CY17" s="345"/>
      <c r="CZ17" s="345"/>
      <c r="DA17" s="345"/>
      <c r="DB17" s="345"/>
      <c r="DC17" s="345"/>
      <c r="DD17" s="345"/>
      <c r="DE17" s="345"/>
      <c r="DF17" s="345"/>
      <c r="DG17" s="345"/>
      <c r="DH17" s="345"/>
      <c r="DI17" s="345"/>
      <c r="DJ17" s="345"/>
      <c r="DK17" s="345"/>
      <c r="DL17" s="345"/>
      <c r="DM17" s="345"/>
      <c r="DN17" s="345"/>
      <c r="DO17" s="345"/>
      <c r="DP17" s="345"/>
      <c r="DQ17" s="345"/>
      <c r="DR17" s="345"/>
      <c r="DS17" s="345"/>
      <c r="DT17" s="345"/>
      <c r="DU17" s="345"/>
      <c r="DV17" s="345"/>
      <c r="DW17" s="345"/>
      <c r="DX17" s="345"/>
      <c r="DY17" s="345"/>
      <c r="DZ17" s="345"/>
      <c r="EA17" s="345"/>
      <c r="EB17" s="345"/>
      <c r="EC17" s="345"/>
      <c r="ED17" s="345"/>
      <c r="EE17" s="345"/>
      <c r="EF17" s="345"/>
      <c r="EG17" s="345"/>
      <c r="EH17" s="345"/>
      <c r="EI17" s="345"/>
      <c r="EJ17" s="345"/>
      <c r="EK17" s="345"/>
      <c r="EL17" s="345"/>
      <c r="EM17" s="345"/>
      <c r="EN17" s="345"/>
      <c r="EO17" s="345"/>
      <c r="EP17" s="345"/>
      <c r="EQ17" s="345"/>
      <c r="ER17" s="345"/>
      <c r="ES17" s="345"/>
      <c r="ET17" s="345"/>
      <c r="EU17" s="345"/>
      <c r="EV17" s="345"/>
      <c r="EW17" s="345"/>
      <c r="EX17" s="345"/>
      <c r="EY17" s="345"/>
      <c r="EZ17" s="345"/>
      <c r="FA17" s="345"/>
      <c r="FB17" s="345"/>
      <c r="FC17" s="345"/>
      <c r="FD17" s="345"/>
      <c r="FE17" s="345"/>
      <c r="FF17" s="345"/>
      <c r="FG17" s="345"/>
      <c r="FH17" s="345"/>
      <c r="FI17" s="345"/>
      <c r="FJ17" s="345"/>
      <c r="FK17" s="345"/>
      <c r="FL17" s="345"/>
      <c r="FM17" s="345"/>
      <c r="FN17" s="345"/>
      <c r="FO17" s="345"/>
      <c r="FP17" s="345"/>
      <c r="FQ17" s="345"/>
      <c r="FR17" s="345"/>
      <c r="FS17" s="345"/>
      <c r="FT17" s="345"/>
      <c r="FU17" s="345"/>
      <c r="FV17" s="345"/>
      <c r="FW17" s="345"/>
      <c r="FX17" s="345"/>
      <c r="FY17" s="345"/>
      <c r="FZ17" s="345"/>
      <c r="GA17" s="345"/>
      <c r="GB17" s="345"/>
      <c r="GC17" s="345"/>
      <c r="GD17" s="345"/>
      <c r="GE17" s="345"/>
      <c r="GF17" s="345"/>
      <c r="GG17" s="345"/>
      <c r="GH17" s="345"/>
      <c r="GI17" s="345"/>
      <c r="GJ17" s="345"/>
      <c r="GK17" s="345"/>
      <c r="GL17" s="345"/>
      <c r="GM17" s="345"/>
      <c r="GN17" s="345"/>
      <c r="GO17" s="345"/>
      <c r="GP17" s="345"/>
      <c r="GQ17" s="345"/>
      <c r="GR17" s="345"/>
      <c r="GS17" s="345"/>
      <c r="GT17" s="345"/>
      <c r="GU17" s="345"/>
      <c r="GV17" s="345"/>
      <c r="GW17" s="345"/>
      <c r="GX17" s="345"/>
      <c r="GY17" s="345"/>
      <c r="GZ17" s="345"/>
      <c r="HA17" s="345"/>
      <c r="HB17" s="345"/>
      <c r="HC17" s="345"/>
      <c r="HD17" s="345"/>
      <c r="HE17" s="345"/>
      <c r="HF17" s="345"/>
      <c r="HG17" s="345"/>
      <c r="HH17" s="345"/>
      <c r="HI17" s="345"/>
      <c r="HJ17" s="345"/>
      <c r="HK17" s="345"/>
      <c r="HL17" s="345"/>
      <c r="HM17" s="345"/>
      <c r="HN17" s="345"/>
      <c r="HO17" s="345"/>
      <c r="HP17" s="345"/>
      <c r="HQ17" s="345"/>
      <c r="HR17" s="345"/>
      <c r="HS17" s="345"/>
      <c r="HT17" s="345"/>
      <c r="HU17" s="345"/>
      <c r="HV17" s="345"/>
      <c r="HW17" s="345"/>
      <c r="HX17" s="345"/>
      <c r="HY17" s="345"/>
      <c r="HZ17" s="345"/>
      <c r="IA17" s="345"/>
      <c r="IB17" s="345"/>
      <c r="IC17" s="345"/>
      <c r="ID17" s="345"/>
      <c r="IE17" s="345"/>
      <c r="IF17" s="345"/>
      <c r="IG17" s="345"/>
      <c r="IH17" s="345"/>
      <c r="II17" s="345"/>
      <c r="IJ17" s="345"/>
      <c r="IK17" s="345"/>
      <c r="IL17" s="345"/>
      <c r="IM17" s="345"/>
      <c r="IN17" s="345"/>
      <c r="IO17" s="345"/>
      <c r="IP17" s="345"/>
      <c r="IQ17" s="345"/>
      <c r="IR17" s="345"/>
      <c r="IS17" s="345"/>
      <c r="IT17" s="345"/>
      <c r="IU17" s="345"/>
      <c r="IV17" s="345"/>
      <c r="IW17" s="345"/>
      <c r="IX17" s="345"/>
    </row>
    <row r="18" spans="1:258" s="341" customFormat="1">
      <c r="A18" s="293" t="s">
        <v>68</v>
      </c>
      <c r="B18" s="294"/>
      <c r="C18" s="295"/>
      <c r="D18" s="295"/>
      <c r="E18" s="296"/>
      <c r="F18" s="297"/>
      <c r="G18" s="297"/>
      <c r="H18" s="297"/>
      <c r="I18" s="297"/>
      <c r="J18" s="297"/>
      <c r="K18" s="297"/>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0"/>
      <c r="CE18" s="340"/>
      <c r="CF18" s="340"/>
      <c r="CG18" s="340"/>
      <c r="CH18" s="340"/>
      <c r="CI18" s="340"/>
      <c r="CJ18" s="340"/>
      <c r="CK18" s="340"/>
      <c r="CL18" s="340"/>
      <c r="CM18" s="340"/>
      <c r="CN18" s="340"/>
      <c r="CO18" s="340"/>
      <c r="CP18" s="340"/>
      <c r="CQ18" s="340"/>
      <c r="CR18" s="340"/>
      <c r="CS18" s="340"/>
      <c r="CT18" s="340"/>
      <c r="CU18" s="340"/>
      <c r="CV18" s="340"/>
      <c r="CW18" s="340"/>
      <c r="CX18" s="340"/>
      <c r="CY18" s="340"/>
      <c r="CZ18" s="340"/>
      <c r="DA18" s="340"/>
      <c r="DB18" s="340"/>
      <c r="DC18" s="340"/>
      <c r="DD18" s="340"/>
      <c r="DE18" s="340"/>
      <c r="DF18" s="340"/>
      <c r="DG18" s="340"/>
      <c r="DH18" s="340"/>
      <c r="DI18" s="340"/>
      <c r="DJ18" s="340"/>
      <c r="DK18" s="340"/>
      <c r="DL18" s="340"/>
      <c r="DM18" s="340"/>
      <c r="DN18" s="340"/>
      <c r="DO18" s="340"/>
      <c r="DP18" s="340"/>
      <c r="DQ18" s="340"/>
      <c r="DR18" s="340"/>
      <c r="DS18" s="340"/>
      <c r="DT18" s="340"/>
      <c r="DU18" s="340"/>
      <c r="DV18" s="340"/>
      <c r="DW18" s="340"/>
      <c r="DX18" s="340"/>
      <c r="DY18" s="340"/>
      <c r="DZ18" s="340"/>
      <c r="EA18" s="340"/>
      <c r="EB18" s="340"/>
      <c r="EC18" s="340"/>
      <c r="ED18" s="340"/>
      <c r="EE18" s="340"/>
      <c r="EF18" s="340"/>
      <c r="EG18" s="340"/>
      <c r="EH18" s="340"/>
      <c r="EI18" s="340"/>
      <c r="EJ18" s="340"/>
      <c r="EK18" s="340"/>
      <c r="EL18" s="340"/>
      <c r="EM18" s="340"/>
      <c r="EN18" s="340"/>
      <c r="EO18" s="340"/>
      <c r="EP18" s="340"/>
      <c r="EQ18" s="340"/>
      <c r="ER18" s="340"/>
      <c r="ES18" s="340"/>
      <c r="ET18" s="340"/>
      <c r="EU18" s="340"/>
      <c r="EV18" s="340"/>
      <c r="EW18" s="340"/>
      <c r="EX18" s="340"/>
      <c r="EY18" s="340"/>
      <c r="EZ18" s="340"/>
      <c r="FA18" s="340"/>
      <c r="FB18" s="340"/>
      <c r="FC18" s="340"/>
      <c r="FD18" s="340"/>
      <c r="FE18" s="340"/>
      <c r="FF18" s="340"/>
      <c r="FG18" s="340"/>
      <c r="FH18" s="340"/>
      <c r="FI18" s="340"/>
      <c r="FJ18" s="340"/>
      <c r="FK18" s="340"/>
      <c r="FL18" s="340"/>
      <c r="FM18" s="340"/>
      <c r="FN18" s="340"/>
      <c r="FO18" s="340"/>
      <c r="FP18" s="340"/>
      <c r="FQ18" s="340"/>
      <c r="FR18" s="340"/>
      <c r="FS18" s="340"/>
      <c r="FT18" s="340"/>
      <c r="FU18" s="340"/>
      <c r="FV18" s="340"/>
      <c r="FW18" s="340"/>
      <c r="FX18" s="340"/>
      <c r="FY18" s="340"/>
      <c r="FZ18" s="340"/>
      <c r="GA18" s="340"/>
      <c r="GB18" s="340"/>
      <c r="GC18" s="340"/>
      <c r="GD18" s="340"/>
      <c r="GE18" s="340"/>
      <c r="GF18" s="340"/>
      <c r="GG18" s="340"/>
      <c r="GH18" s="340"/>
      <c r="GI18" s="340"/>
      <c r="GJ18" s="340"/>
      <c r="GK18" s="340"/>
      <c r="GL18" s="340"/>
      <c r="GM18" s="340"/>
      <c r="GN18" s="340"/>
      <c r="GO18" s="340"/>
      <c r="GP18" s="340"/>
      <c r="GQ18" s="340"/>
      <c r="GR18" s="340"/>
      <c r="GS18" s="340"/>
      <c r="GT18" s="340"/>
      <c r="GU18" s="340"/>
      <c r="GV18" s="340"/>
      <c r="GW18" s="340"/>
      <c r="GX18" s="340"/>
      <c r="GY18" s="340"/>
      <c r="GZ18" s="340"/>
      <c r="HA18" s="340"/>
      <c r="HB18" s="340"/>
      <c r="HC18" s="340"/>
      <c r="HD18" s="340"/>
      <c r="HE18" s="340"/>
      <c r="HF18" s="340"/>
      <c r="HG18" s="340"/>
      <c r="HH18" s="340"/>
      <c r="HI18" s="340"/>
      <c r="HJ18" s="340"/>
      <c r="HK18" s="340"/>
      <c r="HL18" s="340"/>
      <c r="HM18" s="340"/>
      <c r="HN18" s="340"/>
      <c r="HO18" s="340"/>
      <c r="HP18" s="340"/>
      <c r="HQ18" s="340"/>
      <c r="HR18" s="340"/>
      <c r="HS18" s="340"/>
      <c r="HT18" s="340"/>
      <c r="HU18" s="340"/>
      <c r="HV18" s="340"/>
      <c r="HW18" s="340"/>
      <c r="HX18" s="340"/>
      <c r="HY18" s="340"/>
      <c r="HZ18" s="340"/>
      <c r="IA18" s="340"/>
      <c r="IB18" s="340"/>
      <c r="IC18" s="340"/>
      <c r="ID18" s="340"/>
      <c r="IE18" s="340"/>
      <c r="IF18" s="340"/>
      <c r="IG18" s="340"/>
      <c r="IH18" s="340"/>
      <c r="II18" s="340"/>
      <c r="IJ18" s="340"/>
      <c r="IK18" s="340"/>
      <c r="IL18" s="340"/>
      <c r="IM18" s="340"/>
      <c r="IN18" s="340"/>
      <c r="IO18" s="340"/>
      <c r="IP18" s="340"/>
      <c r="IQ18" s="340"/>
      <c r="IR18" s="340"/>
      <c r="IS18" s="340"/>
      <c r="IT18" s="340"/>
      <c r="IU18" s="340"/>
      <c r="IV18" s="340"/>
      <c r="IW18" s="340"/>
      <c r="IX18" s="340"/>
    </row>
    <row r="19" spans="1:258" s="341" customFormat="1">
      <c r="A19" s="298" t="s">
        <v>615</v>
      </c>
      <c r="B19" s="299"/>
      <c r="C19" s="299"/>
      <c r="D19" s="299"/>
      <c r="E19" s="299"/>
      <c r="F19" s="297"/>
      <c r="G19" s="297"/>
      <c r="H19" s="297"/>
      <c r="I19" s="297"/>
      <c r="J19" s="297"/>
      <c r="K19" s="3"/>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340"/>
      <c r="CF19" s="340"/>
      <c r="CG19" s="340"/>
      <c r="CH19" s="340"/>
      <c r="CI19" s="340"/>
      <c r="CJ19" s="340"/>
      <c r="CK19" s="340"/>
      <c r="CL19" s="340"/>
      <c r="CM19" s="340"/>
      <c r="CN19" s="340"/>
      <c r="CO19" s="340"/>
      <c r="CP19" s="340"/>
      <c r="CQ19" s="340"/>
      <c r="CR19" s="340"/>
      <c r="CS19" s="340"/>
      <c r="CT19" s="340"/>
      <c r="CU19" s="340"/>
      <c r="CV19" s="340"/>
      <c r="CW19" s="340"/>
      <c r="CX19" s="340"/>
      <c r="CY19" s="340"/>
      <c r="CZ19" s="340"/>
      <c r="DA19" s="340"/>
      <c r="DB19" s="340"/>
      <c r="DC19" s="340"/>
      <c r="DD19" s="340"/>
      <c r="DE19" s="340"/>
      <c r="DF19" s="340"/>
      <c r="DG19" s="340"/>
      <c r="DH19" s="340"/>
      <c r="DI19" s="340"/>
      <c r="DJ19" s="340"/>
      <c r="DK19" s="340"/>
      <c r="DL19" s="340"/>
      <c r="DM19" s="340"/>
      <c r="DN19" s="340"/>
      <c r="DO19" s="340"/>
      <c r="DP19" s="340"/>
      <c r="DQ19" s="340"/>
      <c r="DR19" s="340"/>
      <c r="DS19" s="340"/>
      <c r="DT19" s="340"/>
      <c r="DU19" s="340"/>
      <c r="DV19" s="340"/>
      <c r="DW19" s="340"/>
      <c r="DX19" s="340"/>
      <c r="DY19" s="340"/>
      <c r="DZ19" s="340"/>
      <c r="EA19" s="340"/>
      <c r="EB19" s="340"/>
      <c r="EC19" s="340"/>
      <c r="ED19" s="340"/>
      <c r="EE19" s="340"/>
      <c r="EF19" s="340"/>
      <c r="EG19" s="340"/>
      <c r="EH19" s="340"/>
      <c r="EI19" s="340"/>
      <c r="EJ19" s="340"/>
      <c r="EK19" s="340"/>
      <c r="EL19" s="340"/>
      <c r="EM19" s="340"/>
      <c r="EN19" s="340"/>
      <c r="EO19" s="340"/>
      <c r="EP19" s="340"/>
      <c r="EQ19" s="340"/>
      <c r="ER19" s="340"/>
      <c r="ES19" s="340"/>
      <c r="ET19" s="340"/>
      <c r="EU19" s="340"/>
      <c r="EV19" s="340"/>
      <c r="EW19" s="340"/>
      <c r="EX19" s="340"/>
      <c r="EY19" s="340"/>
      <c r="EZ19" s="340"/>
      <c r="FA19" s="340"/>
      <c r="FB19" s="340"/>
      <c r="FC19" s="340"/>
      <c r="FD19" s="340"/>
      <c r="FE19" s="340"/>
      <c r="FF19" s="340"/>
      <c r="FG19" s="340"/>
      <c r="FH19" s="340"/>
      <c r="FI19" s="340"/>
      <c r="FJ19" s="340"/>
      <c r="FK19" s="340"/>
      <c r="FL19" s="340"/>
      <c r="FM19" s="340"/>
      <c r="FN19" s="340"/>
      <c r="FO19" s="340"/>
      <c r="FP19" s="340"/>
      <c r="FQ19" s="340"/>
      <c r="FR19" s="340"/>
      <c r="FS19" s="340"/>
      <c r="FT19" s="340"/>
      <c r="FU19" s="340"/>
      <c r="FV19" s="340"/>
      <c r="FW19" s="340"/>
      <c r="FX19" s="340"/>
      <c r="FY19" s="340"/>
      <c r="FZ19" s="340"/>
      <c r="GA19" s="340"/>
      <c r="GB19" s="340"/>
      <c r="GC19" s="340"/>
      <c r="GD19" s="340"/>
      <c r="GE19" s="340"/>
      <c r="GF19" s="340"/>
      <c r="GG19" s="340"/>
      <c r="GH19" s="340"/>
      <c r="GI19" s="340"/>
      <c r="GJ19" s="340"/>
      <c r="GK19" s="340"/>
      <c r="GL19" s="340"/>
      <c r="GM19" s="340"/>
      <c r="GN19" s="340"/>
      <c r="GO19" s="340"/>
      <c r="GP19" s="340"/>
      <c r="GQ19" s="340"/>
      <c r="GR19" s="340"/>
      <c r="GS19" s="340"/>
      <c r="GT19" s="340"/>
      <c r="GU19" s="340"/>
      <c r="GV19" s="340"/>
      <c r="GW19" s="340"/>
      <c r="GX19" s="340"/>
      <c r="GY19" s="340"/>
      <c r="GZ19" s="340"/>
      <c r="HA19" s="340"/>
      <c r="HB19" s="340"/>
      <c r="HC19" s="340"/>
      <c r="HD19" s="340"/>
      <c r="HE19" s="340"/>
      <c r="HF19" s="340"/>
      <c r="HG19" s="340"/>
      <c r="HH19" s="340"/>
      <c r="HI19" s="340"/>
      <c r="HJ19" s="340"/>
      <c r="HK19" s="340"/>
      <c r="HL19" s="340"/>
      <c r="HM19" s="340"/>
      <c r="HN19" s="340"/>
      <c r="HO19" s="340"/>
      <c r="HP19" s="340"/>
      <c r="HQ19" s="340"/>
      <c r="HR19" s="340"/>
      <c r="HS19" s="340"/>
      <c r="HT19" s="340"/>
      <c r="HU19" s="340"/>
      <c r="HV19" s="340"/>
      <c r="HW19" s="340"/>
      <c r="HX19" s="340"/>
      <c r="HY19" s="340"/>
      <c r="HZ19" s="340"/>
      <c r="IA19" s="340"/>
      <c r="IB19" s="340"/>
      <c r="IC19" s="340"/>
      <c r="ID19" s="340"/>
      <c r="IE19" s="340"/>
      <c r="IF19" s="340"/>
      <c r="IG19" s="340"/>
      <c r="IH19" s="340"/>
      <c r="II19" s="340"/>
      <c r="IJ19" s="340"/>
      <c r="IK19" s="340"/>
      <c r="IL19" s="340"/>
      <c r="IM19" s="340"/>
      <c r="IN19" s="340"/>
      <c r="IO19" s="340"/>
      <c r="IP19" s="340"/>
      <c r="IQ19" s="340"/>
      <c r="IR19" s="340"/>
      <c r="IS19" s="340"/>
      <c r="IT19" s="340"/>
      <c r="IU19" s="340"/>
      <c r="IV19" s="340"/>
      <c r="IW19" s="340"/>
      <c r="IX19" s="340"/>
    </row>
    <row r="20" spans="1:258">
      <c r="A20" s="300" t="s">
        <v>1263</v>
      </c>
      <c r="B20" s="4"/>
      <c r="C20" s="4"/>
      <c r="D20" s="4"/>
      <c r="E20" s="4"/>
      <c r="F20" s="4"/>
      <c r="G20" s="4"/>
      <c r="H20" s="4"/>
      <c r="I20" s="4"/>
      <c r="J20" s="4"/>
      <c r="K20" s="4"/>
    </row>
    <row r="21" spans="1:258" s="341" customFormat="1" ht="13.5" customHeight="1">
      <c r="A21" s="301" t="s">
        <v>1264</v>
      </c>
      <c r="B21" s="301"/>
      <c r="C21" s="301"/>
      <c r="D21" s="301"/>
      <c r="E21" s="301"/>
      <c r="F21" s="297"/>
      <c r="G21" s="297"/>
      <c r="H21" s="297"/>
      <c r="I21" s="297"/>
      <c r="J21" s="297"/>
      <c r="K21" s="297"/>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0"/>
      <c r="BO21" s="340"/>
      <c r="BP21" s="340"/>
      <c r="BQ21" s="340"/>
      <c r="BR21" s="340"/>
      <c r="BS21" s="340"/>
      <c r="BT21" s="340"/>
      <c r="BU21" s="340"/>
      <c r="BV21" s="340"/>
      <c r="BW21" s="340"/>
      <c r="BX21" s="340"/>
      <c r="BY21" s="340"/>
      <c r="BZ21" s="340"/>
      <c r="CA21" s="340"/>
      <c r="CB21" s="340"/>
      <c r="CC21" s="340"/>
      <c r="CD21" s="340"/>
      <c r="CE21" s="340"/>
      <c r="CF21" s="340"/>
      <c r="CG21" s="340"/>
      <c r="CH21" s="340"/>
      <c r="CI21" s="340"/>
      <c r="CJ21" s="340"/>
      <c r="CK21" s="340"/>
      <c r="CL21" s="340"/>
      <c r="CM21" s="340"/>
      <c r="CN21" s="340"/>
      <c r="CO21" s="340"/>
      <c r="CP21" s="340"/>
      <c r="CQ21" s="340"/>
      <c r="CR21" s="340"/>
      <c r="CS21" s="340"/>
      <c r="CT21" s="340"/>
      <c r="CU21" s="340"/>
      <c r="CV21" s="340"/>
      <c r="CW21" s="340"/>
      <c r="CX21" s="340"/>
      <c r="CY21" s="340"/>
      <c r="CZ21" s="340"/>
      <c r="DA21" s="340"/>
      <c r="DB21" s="340"/>
      <c r="DC21" s="340"/>
      <c r="DD21" s="340"/>
      <c r="DE21" s="340"/>
      <c r="DF21" s="340"/>
      <c r="DG21" s="340"/>
      <c r="DH21" s="340"/>
      <c r="DI21" s="340"/>
      <c r="DJ21" s="340"/>
      <c r="DK21" s="340"/>
      <c r="DL21" s="340"/>
      <c r="DM21" s="340"/>
      <c r="DN21" s="340"/>
      <c r="DO21" s="340"/>
      <c r="DP21" s="340"/>
      <c r="DQ21" s="340"/>
      <c r="DR21" s="340"/>
      <c r="DS21" s="340"/>
      <c r="DT21" s="340"/>
      <c r="DU21" s="340"/>
      <c r="DV21" s="340"/>
      <c r="DW21" s="340"/>
      <c r="DX21" s="340"/>
      <c r="DY21" s="340"/>
      <c r="DZ21" s="340"/>
      <c r="EA21" s="340"/>
      <c r="EB21" s="340"/>
      <c r="EC21" s="340"/>
      <c r="ED21" s="340"/>
      <c r="EE21" s="340"/>
      <c r="EF21" s="340"/>
      <c r="EG21" s="340"/>
      <c r="EH21" s="340"/>
      <c r="EI21" s="340"/>
      <c r="EJ21" s="340"/>
      <c r="EK21" s="340"/>
      <c r="EL21" s="340"/>
      <c r="EM21" s="340"/>
      <c r="EN21" s="340"/>
      <c r="EO21" s="340"/>
      <c r="EP21" s="340"/>
      <c r="EQ21" s="340"/>
      <c r="ER21" s="340"/>
      <c r="ES21" s="340"/>
      <c r="ET21" s="340"/>
      <c r="EU21" s="340"/>
      <c r="EV21" s="340"/>
      <c r="EW21" s="340"/>
      <c r="EX21" s="340"/>
      <c r="EY21" s="340"/>
      <c r="EZ21" s="340"/>
      <c r="FA21" s="340"/>
      <c r="FB21" s="340"/>
      <c r="FC21" s="340"/>
      <c r="FD21" s="340"/>
      <c r="FE21" s="340"/>
      <c r="FF21" s="340"/>
      <c r="FG21" s="340"/>
      <c r="FH21" s="340"/>
      <c r="FI21" s="340"/>
      <c r="FJ21" s="340"/>
      <c r="FK21" s="340"/>
      <c r="FL21" s="340"/>
      <c r="FM21" s="340"/>
      <c r="FN21" s="340"/>
      <c r="FO21" s="340"/>
      <c r="FP21" s="340"/>
      <c r="FQ21" s="340"/>
      <c r="FR21" s="340"/>
      <c r="FS21" s="340"/>
      <c r="FT21" s="340"/>
      <c r="FU21" s="340"/>
      <c r="FV21" s="340"/>
      <c r="FW21" s="340"/>
      <c r="FX21" s="340"/>
      <c r="FY21" s="340"/>
      <c r="FZ21" s="340"/>
      <c r="GA21" s="340"/>
      <c r="GB21" s="340"/>
      <c r="GC21" s="340"/>
      <c r="GD21" s="340"/>
      <c r="GE21" s="340"/>
      <c r="GF21" s="340"/>
      <c r="GG21" s="340"/>
      <c r="GH21" s="340"/>
      <c r="GI21" s="340"/>
      <c r="GJ21" s="340"/>
      <c r="GK21" s="340"/>
      <c r="GL21" s="340"/>
      <c r="GM21" s="340"/>
      <c r="GN21" s="340"/>
      <c r="GO21" s="340"/>
      <c r="GP21" s="340"/>
      <c r="GQ21" s="340"/>
      <c r="GR21" s="340"/>
      <c r="GS21" s="340"/>
      <c r="GT21" s="340"/>
      <c r="GU21" s="340"/>
      <c r="GV21" s="340"/>
      <c r="GW21" s="340"/>
      <c r="GX21" s="340"/>
      <c r="GY21" s="340"/>
      <c r="GZ21" s="340"/>
      <c r="HA21" s="340"/>
      <c r="HB21" s="340"/>
      <c r="HC21" s="340"/>
      <c r="HD21" s="340"/>
      <c r="HE21" s="340"/>
      <c r="HF21" s="340"/>
      <c r="HG21" s="340"/>
      <c r="HH21" s="340"/>
      <c r="HI21" s="340"/>
      <c r="HJ21" s="340"/>
      <c r="HK21" s="340"/>
      <c r="HL21" s="340"/>
      <c r="HM21" s="340"/>
      <c r="HN21" s="340"/>
      <c r="HO21" s="340"/>
      <c r="HP21" s="340"/>
      <c r="HQ21" s="340"/>
      <c r="HR21" s="340"/>
      <c r="HS21" s="340"/>
      <c r="HT21" s="340"/>
      <c r="HU21" s="340"/>
      <c r="HV21" s="340"/>
      <c r="HW21" s="340"/>
      <c r="HX21" s="340"/>
      <c r="HY21" s="340"/>
      <c r="HZ21" s="340"/>
      <c r="IA21" s="340"/>
      <c r="IB21" s="340"/>
      <c r="IC21" s="340"/>
      <c r="ID21" s="340"/>
      <c r="IE21" s="340"/>
      <c r="IF21" s="340"/>
      <c r="IG21" s="340"/>
      <c r="IH21" s="340"/>
      <c r="II21" s="340"/>
      <c r="IJ21" s="340"/>
      <c r="IK21" s="340"/>
      <c r="IL21" s="340"/>
      <c r="IM21" s="340"/>
      <c r="IN21" s="340"/>
      <c r="IO21" s="340"/>
      <c r="IP21" s="340"/>
      <c r="IQ21" s="340"/>
      <c r="IR21" s="340"/>
      <c r="IS21" s="340"/>
      <c r="IT21" s="340"/>
      <c r="IU21" s="340"/>
      <c r="IV21" s="340"/>
      <c r="IW21" s="340"/>
      <c r="IX21" s="340"/>
    </row>
    <row r="22" spans="1:258" s="341" customFormat="1">
      <c r="A22" s="298"/>
      <c r="B22" s="301"/>
      <c r="C22" s="301"/>
      <c r="D22" s="301"/>
      <c r="E22" s="297"/>
      <c r="F22" s="297"/>
      <c r="G22" s="297"/>
      <c r="H22" s="297"/>
      <c r="I22" s="297"/>
      <c r="J22" s="297"/>
      <c r="K22" s="297"/>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340"/>
      <c r="BL22" s="340"/>
      <c r="BM22" s="340"/>
      <c r="BN22" s="340"/>
      <c r="BO22" s="340"/>
      <c r="BP22" s="340"/>
      <c r="BQ22" s="340"/>
      <c r="BR22" s="340"/>
      <c r="BS22" s="340"/>
      <c r="BT22" s="340"/>
      <c r="BU22" s="340"/>
      <c r="BV22" s="340"/>
      <c r="BW22" s="340"/>
      <c r="BX22" s="340"/>
      <c r="BY22" s="340"/>
      <c r="BZ22" s="340"/>
      <c r="CA22" s="340"/>
      <c r="CB22" s="340"/>
      <c r="CC22" s="340"/>
      <c r="CD22" s="340"/>
      <c r="CE22" s="340"/>
      <c r="CF22" s="340"/>
      <c r="CG22" s="340"/>
      <c r="CH22" s="340"/>
      <c r="CI22" s="340"/>
      <c r="CJ22" s="340"/>
      <c r="CK22" s="340"/>
      <c r="CL22" s="340"/>
      <c r="CM22" s="340"/>
      <c r="CN22" s="340"/>
      <c r="CO22" s="340"/>
      <c r="CP22" s="340"/>
      <c r="CQ22" s="340"/>
      <c r="CR22" s="340"/>
      <c r="CS22" s="340"/>
      <c r="CT22" s="340"/>
      <c r="CU22" s="340"/>
      <c r="CV22" s="340"/>
      <c r="CW22" s="340"/>
      <c r="CX22" s="340"/>
      <c r="CY22" s="340"/>
      <c r="CZ22" s="340"/>
      <c r="DA22" s="340"/>
      <c r="DB22" s="340"/>
      <c r="DC22" s="340"/>
      <c r="DD22" s="340"/>
      <c r="DE22" s="340"/>
      <c r="DF22" s="340"/>
      <c r="DG22" s="340"/>
      <c r="DH22" s="340"/>
      <c r="DI22" s="340"/>
      <c r="DJ22" s="340"/>
      <c r="DK22" s="340"/>
      <c r="DL22" s="340"/>
      <c r="DM22" s="340"/>
      <c r="DN22" s="340"/>
      <c r="DO22" s="340"/>
      <c r="DP22" s="340"/>
      <c r="DQ22" s="340"/>
      <c r="DR22" s="340"/>
      <c r="DS22" s="340"/>
      <c r="DT22" s="340"/>
      <c r="DU22" s="340"/>
      <c r="DV22" s="340"/>
      <c r="DW22" s="340"/>
      <c r="DX22" s="340"/>
      <c r="DY22" s="340"/>
      <c r="DZ22" s="340"/>
      <c r="EA22" s="340"/>
      <c r="EB22" s="340"/>
      <c r="EC22" s="340"/>
      <c r="ED22" s="340"/>
      <c r="EE22" s="340"/>
      <c r="EF22" s="340"/>
      <c r="EG22" s="340"/>
      <c r="EH22" s="340"/>
      <c r="EI22" s="340"/>
      <c r="EJ22" s="340"/>
      <c r="EK22" s="340"/>
      <c r="EL22" s="340"/>
      <c r="EM22" s="340"/>
      <c r="EN22" s="340"/>
      <c r="EO22" s="340"/>
      <c r="EP22" s="340"/>
      <c r="EQ22" s="340"/>
      <c r="ER22" s="340"/>
      <c r="ES22" s="340"/>
      <c r="ET22" s="340"/>
      <c r="EU22" s="340"/>
      <c r="EV22" s="340"/>
      <c r="EW22" s="340"/>
      <c r="EX22" s="340"/>
      <c r="EY22" s="340"/>
      <c r="EZ22" s="340"/>
      <c r="FA22" s="340"/>
      <c r="FB22" s="340"/>
      <c r="FC22" s="340"/>
      <c r="FD22" s="340"/>
      <c r="FE22" s="340"/>
      <c r="FF22" s="340"/>
      <c r="FG22" s="340"/>
      <c r="FH22" s="340"/>
      <c r="FI22" s="340"/>
      <c r="FJ22" s="340"/>
      <c r="FK22" s="340"/>
      <c r="FL22" s="340"/>
      <c r="FM22" s="340"/>
      <c r="FN22" s="340"/>
      <c r="FO22" s="340"/>
      <c r="FP22" s="340"/>
      <c r="FQ22" s="340"/>
      <c r="FR22" s="340"/>
      <c r="FS22" s="340"/>
      <c r="FT22" s="340"/>
      <c r="FU22" s="340"/>
      <c r="FV22" s="340"/>
      <c r="FW22" s="340"/>
      <c r="FX22" s="340"/>
      <c r="FY22" s="340"/>
      <c r="FZ22" s="340"/>
      <c r="GA22" s="340"/>
      <c r="GB22" s="340"/>
      <c r="GC22" s="340"/>
      <c r="GD22" s="340"/>
      <c r="GE22" s="340"/>
      <c r="GF22" s="340"/>
      <c r="GG22" s="340"/>
      <c r="GH22" s="340"/>
      <c r="GI22" s="340"/>
      <c r="GJ22" s="340"/>
      <c r="GK22" s="340"/>
      <c r="GL22" s="340"/>
      <c r="GM22" s="340"/>
      <c r="GN22" s="340"/>
      <c r="GO22" s="340"/>
      <c r="GP22" s="340"/>
      <c r="GQ22" s="340"/>
      <c r="GR22" s="340"/>
      <c r="GS22" s="340"/>
      <c r="GT22" s="340"/>
      <c r="GU22" s="340"/>
      <c r="GV22" s="340"/>
      <c r="GW22" s="340"/>
      <c r="GX22" s="340"/>
      <c r="GY22" s="340"/>
      <c r="GZ22" s="340"/>
      <c r="HA22" s="340"/>
      <c r="HB22" s="340"/>
      <c r="HC22" s="340"/>
      <c r="HD22" s="340"/>
      <c r="HE22" s="340"/>
      <c r="HF22" s="340"/>
      <c r="HG22" s="340"/>
      <c r="HH22" s="340"/>
      <c r="HI22" s="340"/>
      <c r="HJ22" s="340"/>
      <c r="HK22" s="340"/>
      <c r="HL22" s="340"/>
      <c r="HM22" s="340"/>
      <c r="HN22" s="340"/>
      <c r="HO22" s="340"/>
      <c r="HP22" s="340"/>
      <c r="HQ22" s="340"/>
      <c r="HR22" s="340"/>
      <c r="HS22" s="340"/>
      <c r="HT22" s="340"/>
      <c r="HU22" s="340"/>
      <c r="HV22" s="340"/>
      <c r="HW22" s="340"/>
      <c r="HX22" s="340"/>
      <c r="HY22" s="340"/>
      <c r="HZ22" s="340"/>
      <c r="IA22" s="340"/>
      <c r="IB22" s="340"/>
      <c r="IC22" s="340"/>
      <c r="ID22" s="340"/>
      <c r="IE22" s="340"/>
      <c r="IF22" s="340"/>
      <c r="IG22" s="340"/>
      <c r="IH22" s="340"/>
      <c r="II22" s="340"/>
      <c r="IJ22" s="340"/>
      <c r="IK22" s="340"/>
      <c r="IL22" s="340"/>
      <c r="IM22" s="340"/>
      <c r="IN22" s="340"/>
      <c r="IO22" s="340"/>
      <c r="IP22" s="340"/>
      <c r="IQ22" s="340"/>
      <c r="IR22" s="340"/>
      <c r="IS22" s="340"/>
      <c r="IT22" s="340"/>
      <c r="IU22" s="340"/>
      <c r="IV22" s="340"/>
      <c r="IW22" s="340"/>
      <c r="IX22" s="340"/>
    </row>
    <row r="23" spans="1:258">
      <c r="B23" s="346"/>
      <c r="C23" s="346"/>
      <c r="D23" s="346"/>
      <c r="E23" s="346"/>
      <c r="F23" s="346"/>
      <c r="G23" s="346"/>
      <c r="H23" s="346"/>
      <c r="I23" s="346"/>
      <c r="J23" s="346"/>
      <c r="K23" s="346"/>
      <c r="N23" s="347"/>
      <c r="O23" s="348"/>
      <c r="P23" s="348"/>
      <c r="Q23" s="349"/>
    </row>
    <row r="26" spans="1:258">
      <c r="G26" s="523"/>
    </row>
    <row r="27" spans="1:258" ht="15" customHeight="1"/>
    <row r="28" spans="1:258" ht="15" customHeight="1"/>
    <row r="41" spans="1:11">
      <c r="A41" s="350"/>
      <c r="B41" s="351"/>
      <c r="C41" s="351"/>
      <c r="D41" s="351"/>
      <c r="E41" s="351"/>
      <c r="G41" s="340"/>
      <c r="H41" s="340"/>
      <c r="I41" s="340"/>
      <c r="J41" s="340"/>
      <c r="K41" s="340"/>
    </row>
    <row r="42" spans="1:11">
      <c r="A42" s="352"/>
      <c r="B42" s="353"/>
      <c r="C42" s="354"/>
      <c r="D42" s="354"/>
      <c r="E42" s="355"/>
      <c r="G42" s="352"/>
      <c r="H42" s="353"/>
      <c r="I42" s="353"/>
      <c r="J42" s="354"/>
      <c r="K42" s="355"/>
    </row>
    <row r="43" spans="1:11">
      <c r="A43" s="1025"/>
      <c r="B43" s="1025"/>
      <c r="C43" s="1025"/>
      <c r="D43" s="1025"/>
      <c r="E43" s="1025"/>
      <c r="G43" s="356"/>
      <c r="H43" s="357"/>
      <c r="I43" s="357"/>
      <c r="J43" s="357"/>
      <c r="K43" s="357"/>
    </row>
    <row r="44" spans="1:11">
      <c r="A44" s="358"/>
      <c r="B44" s="355"/>
      <c r="C44" s="1026"/>
      <c r="D44" s="1026"/>
      <c r="E44" s="1026"/>
      <c r="G44" s="359"/>
      <c r="H44" s="340"/>
      <c r="I44" s="340"/>
      <c r="J44" s="340"/>
      <c r="K44" s="340"/>
    </row>
    <row r="45" spans="1:11">
      <c r="A45" s="1025"/>
      <c r="B45" s="1025"/>
      <c r="C45" s="1025"/>
      <c r="D45" s="1025"/>
      <c r="E45" s="1025"/>
      <c r="G45" s="340"/>
      <c r="H45" s="340"/>
      <c r="I45" s="340"/>
      <c r="J45" s="340"/>
      <c r="K45" s="340"/>
    </row>
    <row r="46" spans="1:11">
      <c r="G46" s="359"/>
      <c r="H46" s="340"/>
      <c r="I46" s="340"/>
      <c r="J46" s="340"/>
      <c r="K46" s="340"/>
    </row>
  </sheetData>
  <mergeCells count="6">
    <mergeCell ref="A43:E43"/>
    <mergeCell ref="C44:E44"/>
    <mergeCell ref="A45:E45"/>
    <mergeCell ref="B2:F2"/>
    <mergeCell ref="G2:K2"/>
    <mergeCell ref="A5:K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zoomScaleNormal="100" workbookViewId="0">
      <selection activeCell="C22" sqref="C22"/>
    </sheetView>
  </sheetViews>
  <sheetFormatPr defaultColWidth="9.140625" defaultRowHeight="15"/>
  <cols>
    <col min="1" max="1" width="80.85546875" style="16" bestFit="1" customWidth="1"/>
    <col min="2" max="2" width="8.42578125" style="16" bestFit="1" customWidth="1"/>
    <col min="3" max="3" width="12.85546875" style="16" bestFit="1" customWidth="1"/>
    <col min="4" max="4" width="13.140625" style="16" bestFit="1" customWidth="1"/>
    <col min="5" max="7" width="12.42578125" style="16" bestFit="1" customWidth="1"/>
    <col min="8" max="8" width="10.140625" style="16" bestFit="1" customWidth="1"/>
    <col min="9" max="9" width="11" style="16" bestFit="1" customWidth="1"/>
    <col min="10" max="11" width="12.42578125" style="16" bestFit="1" customWidth="1"/>
    <col min="12" max="12" width="10" style="16" bestFit="1" customWidth="1"/>
    <col min="13" max="13" width="4.5703125" style="16" bestFit="1" customWidth="1"/>
    <col min="14" max="16384" width="9.140625" style="16"/>
  </cols>
  <sheetData>
    <row r="1" spans="1:12" ht="15.75" customHeight="1">
      <c r="A1" s="38" t="s">
        <v>974</v>
      </c>
    </row>
    <row r="2" spans="1:12" s="34" customFormat="1" ht="18.75" customHeight="1">
      <c r="A2" s="910" t="s">
        <v>370</v>
      </c>
      <c r="B2" s="910" t="s">
        <v>371</v>
      </c>
      <c r="C2" s="907" t="s">
        <v>1129</v>
      </c>
      <c r="D2" s="914"/>
      <c r="E2" s="914"/>
      <c r="F2" s="914"/>
      <c r="G2" s="914"/>
      <c r="H2" s="1036" t="s">
        <v>1130</v>
      </c>
      <c r="I2" s="1036"/>
      <c r="J2" s="1036"/>
      <c r="K2" s="1036"/>
      <c r="L2" s="1036"/>
    </row>
    <row r="3" spans="1:12" s="34" customFormat="1" ht="63.75" customHeight="1">
      <c r="A3" s="912"/>
      <c r="B3" s="912"/>
      <c r="C3" s="483">
        <v>44652</v>
      </c>
      <c r="D3" s="483">
        <v>44621</v>
      </c>
      <c r="E3" s="483">
        <v>44287</v>
      </c>
      <c r="F3" s="18" t="s">
        <v>927</v>
      </c>
      <c r="G3" s="313" t="s">
        <v>928</v>
      </c>
      <c r="H3" s="483">
        <v>44652</v>
      </c>
      <c r="I3" s="483">
        <v>44621</v>
      </c>
      <c r="J3" s="483">
        <v>44287</v>
      </c>
      <c r="K3" s="314" t="s">
        <v>927</v>
      </c>
      <c r="L3" s="314" t="s">
        <v>928</v>
      </c>
    </row>
    <row r="4" spans="1:12" s="34" customFormat="1" ht="18" customHeight="1">
      <c r="A4" s="101" t="s">
        <v>374</v>
      </c>
      <c r="B4" s="132" t="s">
        <v>375</v>
      </c>
      <c r="C4" s="21">
        <v>5858</v>
      </c>
      <c r="D4" s="21">
        <v>5846</v>
      </c>
      <c r="E4" s="21">
        <v>5691</v>
      </c>
      <c r="F4" s="64">
        <v>2.9344579159999999</v>
      </c>
      <c r="G4" s="135">
        <v>0.20526855999999999</v>
      </c>
      <c r="H4" s="21">
        <v>5892</v>
      </c>
      <c r="I4" s="21">
        <v>5886</v>
      </c>
      <c r="J4" s="21">
        <v>5770</v>
      </c>
      <c r="K4" s="80">
        <v>2.11</v>
      </c>
      <c r="L4" s="80">
        <v>0.1</v>
      </c>
    </row>
    <row r="5" spans="1:12" s="34" customFormat="1" ht="18" customHeight="1">
      <c r="A5" s="101" t="s">
        <v>376</v>
      </c>
      <c r="B5" s="132" t="s">
        <v>375</v>
      </c>
      <c r="C5" s="21">
        <v>276</v>
      </c>
      <c r="D5" s="21">
        <v>277</v>
      </c>
      <c r="E5" s="21">
        <v>278</v>
      </c>
      <c r="F5" s="64">
        <v>-0.71942446000000004</v>
      </c>
      <c r="G5" s="135">
        <v>-0.36101083</v>
      </c>
      <c r="H5" s="21">
        <v>588</v>
      </c>
      <c r="I5" s="21">
        <v>584</v>
      </c>
      <c r="J5" s="21">
        <v>590</v>
      </c>
      <c r="K5" s="80">
        <v>-0.34</v>
      </c>
      <c r="L5" s="80">
        <v>0.68</v>
      </c>
    </row>
    <row r="6" spans="1:12" s="34" customFormat="1" ht="18" customHeight="1">
      <c r="A6" s="101" t="s">
        <v>377</v>
      </c>
      <c r="B6" s="132" t="s">
        <v>375</v>
      </c>
      <c r="C6" s="21">
        <v>4</v>
      </c>
      <c r="D6" s="21">
        <v>4</v>
      </c>
      <c r="E6" s="21">
        <v>4</v>
      </c>
      <c r="F6" s="64">
        <v>0</v>
      </c>
      <c r="G6" s="135">
        <v>0</v>
      </c>
      <c r="H6" s="21">
        <v>3</v>
      </c>
      <c r="I6" s="21">
        <v>3</v>
      </c>
      <c r="J6" s="21">
        <v>3</v>
      </c>
      <c r="K6" s="80">
        <v>0</v>
      </c>
      <c r="L6" s="80">
        <v>0</v>
      </c>
    </row>
    <row r="7" spans="1:12" s="34" customFormat="1" ht="18" customHeight="1">
      <c r="A7" s="101" t="s">
        <v>378</v>
      </c>
      <c r="B7" s="132" t="s">
        <v>379</v>
      </c>
      <c r="C7" s="21">
        <v>270.78156000000001</v>
      </c>
      <c r="D7" s="21">
        <v>266.83924999999999</v>
      </c>
      <c r="E7" s="21">
        <v>218.67187999999999</v>
      </c>
      <c r="F7" s="64">
        <v>23.830078197999999</v>
      </c>
      <c r="G7" s="135">
        <v>1.4774100889999999</v>
      </c>
      <c r="H7" s="21">
        <v>650.36</v>
      </c>
      <c r="I7" s="21">
        <v>629.97</v>
      </c>
      <c r="J7" s="21">
        <v>350.72</v>
      </c>
      <c r="K7" s="80">
        <v>85.43</v>
      </c>
      <c r="L7" s="80">
        <v>3.24</v>
      </c>
    </row>
    <row r="8" spans="1:12" s="34" customFormat="1" ht="18" customHeight="1">
      <c r="A8" s="101" t="s">
        <v>380</v>
      </c>
      <c r="B8" s="132" t="s">
        <v>381</v>
      </c>
      <c r="C8" s="21">
        <v>60498.269695900002</v>
      </c>
      <c r="D8" s="21">
        <v>60191.178239699999</v>
      </c>
      <c r="E8" s="21">
        <v>57478.421619000001</v>
      </c>
      <c r="F8" s="64">
        <v>5.2538813559999999</v>
      </c>
      <c r="G8" s="135">
        <v>0.51019346200000004</v>
      </c>
      <c r="H8" s="21">
        <v>28216.62</v>
      </c>
      <c r="I8" s="21">
        <v>27625.040000000001</v>
      </c>
      <c r="J8" s="21">
        <v>24366.68</v>
      </c>
      <c r="K8" s="80">
        <v>15.8</v>
      </c>
      <c r="L8" s="80">
        <v>2.14</v>
      </c>
    </row>
    <row r="9" spans="1:12" s="34" customFormat="1" ht="18" customHeight="1">
      <c r="A9" s="101" t="s">
        <v>382</v>
      </c>
      <c r="B9" s="132" t="s">
        <v>381</v>
      </c>
      <c r="C9" s="58">
        <v>23247807.0726289</v>
      </c>
      <c r="D9" s="58">
        <v>22938891.622809701</v>
      </c>
      <c r="E9" s="58">
        <v>18133403.569587901</v>
      </c>
      <c r="F9" s="64">
        <v>28.204321838999999</v>
      </c>
      <c r="G9" s="135">
        <v>1.3466886499999999</v>
      </c>
      <c r="H9" s="21">
        <v>3233896.84</v>
      </c>
      <c r="I9" s="21">
        <v>3228356.02</v>
      </c>
      <c r="J9" s="21">
        <v>2371792.12</v>
      </c>
      <c r="K9" s="80">
        <v>36.35</v>
      </c>
      <c r="L9" s="80">
        <v>0.17</v>
      </c>
    </row>
    <row r="10" spans="1:12" s="34" customFormat="1" ht="18" customHeight="1">
      <c r="A10" s="101" t="s">
        <v>383</v>
      </c>
      <c r="B10" s="132" t="s">
        <v>381</v>
      </c>
      <c r="C10" s="21">
        <v>64964.460999274997</v>
      </c>
      <c r="D10" s="21">
        <v>64752.755568141001</v>
      </c>
      <c r="E10" s="21">
        <v>61866.800622267001</v>
      </c>
      <c r="F10" s="64">
        <v>5.0069833030000002</v>
      </c>
      <c r="G10" s="135">
        <v>0.326944281</v>
      </c>
      <c r="H10" s="21">
        <v>32155.13</v>
      </c>
      <c r="I10" s="21">
        <v>31531.23</v>
      </c>
      <c r="J10" s="21">
        <v>27164.77</v>
      </c>
      <c r="K10" s="80">
        <v>18.37</v>
      </c>
      <c r="L10" s="80">
        <v>1.98</v>
      </c>
    </row>
    <row r="11" spans="1:12" s="34" customFormat="1" ht="18" customHeight="1">
      <c r="A11" s="101" t="s">
        <v>384</v>
      </c>
      <c r="B11" s="132" t="s">
        <v>381</v>
      </c>
      <c r="C11" s="58">
        <v>27123376.543669</v>
      </c>
      <c r="D11" s="58">
        <v>26849274.741556901</v>
      </c>
      <c r="E11" s="58">
        <v>21845635.466634698</v>
      </c>
      <c r="F11" s="64">
        <v>24.15924721</v>
      </c>
      <c r="G11" s="135">
        <v>1.020890898</v>
      </c>
      <c r="H11" s="21">
        <v>3490201.18</v>
      </c>
      <c r="I11" s="21">
        <v>3482602.38</v>
      </c>
      <c r="J11" s="21">
        <v>2582762.91</v>
      </c>
      <c r="K11" s="80">
        <v>35.130000000000003</v>
      </c>
      <c r="L11" s="80">
        <v>0.22</v>
      </c>
    </row>
    <row r="12" spans="1:12" s="34" customFormat="1" ht="18" customHeight="1">
      <c r="A12" s="101" t="s">
        <v>385</v>
      </c>
      <c r="B12" s="132" t="s">
        <v>381</v>
      </c>
      <c r="C12" s="21">
        <v>1486.9359566999999</v>
      </c>
      <c r="D12" s="21">
        <v>1689.2881742</v>
      </c>
      <c r="E12" s="21">
        <v>1253.4938966</v>
      </c>
      <c r="F12" s="64">
        <v>18.623310471</v>
      </c>
      <c r="G12" s="135">
        <v>-11.978549342999999</v>
      </c>
      <c r="H12" s="21">
        <v>2534.7800000000002</v>
      </c>
      <c r="I12" s="21">
        <v>2346.2399999999998</v>
      </c>
      <c r="J12" s="21">
        <v>1541.15</v>
      </c>
      <c r="K12" s="80">
        <v>64.47</v>
      </c>
      <c r="L12" s="80">
        <v>8.0399999999999991</v>
      </c>
    </row>
    <row r="13" spans="1:12" s="34" customFormat="1" ht="18" customHeight="1">
      <c r="A13" s="101" t="s">
        <v>386</v>
      </c>
      <c r="B13" s="132" t="s">
        <v>381</v>
      </c>
      <c r="C13" s="21">
        <v>78.259787195000001</v>
      </c>
      <c r="D13" s="21">
        <v>84.464408710000001</v>
      </c>
      <c r="E13" s="21">
        <v>73.734935093999994</v>
      </c>
      <c r="F13" s="64">
        <v>6.1366462110000004</v>
      </c>
      <c r="G13" s="135">
        <v>-7.3458414139999997</v>
      </c>
      <c r="H13" s="21">
        <v>140.82</v>
      </c>
      <c r="I13" s="21">
        <v>117.31</v>
      </c>
      <c r="J13" s="21">
        <v>90.66</v>
      </c>
      <c r="K13" s="80">
        <v>55.34</v>
      </c>
      <c r="L13" s="80">
        <v>20.04</v>
      </c>
    </row>
    <row r="14" spans="1:12" s="34" customFormat="1" ht="18" customHeight="1">
      <c r="A14" s="101" t="s">
        <v>387</v>
      </c>
      <c r="B14" s="132" t="s">
        <v>381</v>
      </c>
      <c r="C14" s="37">
        <v>443903.42471289</v>
      </c>
      <c r="D14" s="37">
        <v>606077.42497534596</v>
      </c>
      <c r="E14" s="37">
        <v>364556.98416084697</v>
      </c>
      <c r="F14" s="64">
        <v>21.765168135</v>
      </c>
      <c r="G14" s="135">
        <v>-26.757967477000001</v>
      </c>
      <c r="H14" s="21">
        <v>244995.91</v>
      </c>
      <c r="I14" s="21">
        <v>231398.38</v>
      </c>
      <c r="J14" s="21">
        <v>185245.23</v>
      </c>
      <c r="K14" s="80">
        <v>32.25</v>
      </c>
      <c r="L14" s="80">
        <v>5.88</v>
      </c>
    </row>
    <row r="15" spans="1:12" s="34" customFormat="1" ht="18" customHeight="1">
      <c r="A15" s="101" t="s">
        <v>388</v>
      </c>
      <c r="B15" s="132" t="s">
        <v>381</v>
      </c>
      <c r="C15" s="21">
        <v>23363.338142784</v>
      </c>
      <c r="D15" s="21">
        <v>30303.871248767002</v>
      </c>
      <c r="E15" s="21">
        <v>21444.528480050001</v>
      </c>
      <c r="F15" s="64">
        <v>8.9477820159999997</v>
      </c>
      <c r="G15" s="135">
        <v>-22.903123659999999</v>
      </c>
      <c r="H15" s="21">
        <v>13610.88</v>
      </c>
      <c r="I15" s="21">
        <v>11569.92</v>
      </c>
      <c r="J15" s="21">
        <v>10896.78</v>
      </c>
      <c r="K15" s="80">
        <v>24.91</v>
      </c>
      <c r="L15" s="80">
        <v>17.64</v>
      </c>
    </row>
    <row r="16" spans="1:12" s="34" customFormat="1" ht="18" customHeight="1">
      <c r="A16" s="101" t="s">
        <v>389</v>
      </c>
      <c r="B16" s="132" t="s">
        <v>375</v>
      </c>
      <c r="C16" s="21">
        <v>0</v>
      </c>
      <c r="D16" s="21">
        <v>1</v>
      </c>
      <c r="E16" s="21">
        <v>1</v>
      </c>
      <c r="F16" s="64">
        <v>-100</v>
      </c>
      <c r="G16" s="328">
        <v>-100</v>
      </c>
      <c r="H16" s="21">
        <v>1</v>
      </c>
      <c r="I16" s="21">
        <v>2</v>
      </c>
      <c r="J16" s="21">
        <v>1</v>
      </c>
      <c r="K16" s="80">
        <v>0</v>
      </c>
      <c r="L16" s="80">
        <v>-50</v>
      </c>
    </row>
    <row r="17" spans="1:12" s="34" customFormat="1" ht="18" customHeight="1">
      <c r="A17" s="101" t="s">
        <v>390</v>
      </c>
      <c r="B17" s="132" t="s">
        <v>391</v>
      </c>
      <c r="C17" s="21">
        <v>86.070400000000006</v>
      </c>
      <c r="D17" s="21">
        <v>85.995900000000006</v>
      </c>
      <c r="E17" s="21">
        <v>85.978300000000004</v>
      </c>
      <c r="F17" s="64">
        <v>0.10712005199999999</v>
      </c>
      <c r="G17" s="135">
        <v>8.6632036999999995E-2</v>
      </c>
      <c r="H17" s="21">
        <v>12.13</v>
      </c>
      <c r="I17" s="21">
        <v>12.25</v>
      </c>
      <c r="J17" s="21">
        <v>11.53</v>
      </c>
      <c r="K17" s="80">
        <v>5.18</v>
      </c>
      <c r="L17" s="80">
        <v>-0.99</v>
      </c>
    </row>
    <row r="18" spans="1:12" s="133" customFormat="1" ht="36.75" customHeight="1">
      <c r="A18" s="1034" t="s">
        <v>1122</v>
      </c>
      <c r="B18" s="1034"/>
      <c r="C18" s="1034"/>
      <c r="D18" s="1034"/>
      <c r="E18" s="1034"/>
      <c r="F18" s="1034"/>
      <c r="G18" s="1034"/>
      <c r="H18" s="1035"/>
      <c r="I18" s="1035"/>
      <c r="J18" s="1035"/>
      <c r="K18" s="1035"/>
      <c r="L18" s="1035"/>
    </row>
    <row r="19" spans="1:12" s="133" customFormat="1" ht="24.75" customHeight="1">
      <c r="A19" s="192"/>
      <c r="B19" s="179"/>
      <c r="C19" s="179"/>
      <c r="D19" s="179"/>
      <c r="E19" s="179"/>
      <c r="F19" s="179"/>
      <c r="G19" s="179"/>
      <c r="H19" s="179"/>
      <c r="I19" s="179"/>
      <c r="J19" s="179"/>
      <c r="K19" s="179"/>
      <c r="L19" s="179"/>
    </row>
    <row r="20" spans="1:12" s="133" customFormat="1" ht="13.5" customHeight="1">
      <c r="A20" s="963" t="s">
        <v>392</v>
      </c>
      <c r="B20" s="963"/>
      <c r="C20" s="963"/>
      <c r="D20" s="963"/>
      <c r="E20" s="963"/>
      <c r="F20" s="963"/>
      <c r="G20" s="963"/>
      <c r="H20" s="963"/>
      <c r="I20" s="963"/>
      <c r="J20" s="963"/>
      <c r="K20" s="963"/>
      <c r="L20" s="963"/>
    </row>
    <row r="21" spans="1:12">
      <c r="H21" s="55"/>
      <c r="I21" s="55"/>
    </row>
    <row r="23" spans="1:12">
      <c r="C23" s="55"/>
    </row>
  </sheetData>
  <mergeCells count="6">
    <mergeCell ref="A20:L20"/>
    <mergeCell ref="A18:L18"/>
    <mergeCell ref="A2:A3"/>
    <mergeCell ref="B2:B3"/>
    <mergeCell ref="C2:G2"/>
    <mergeCell ref="H2:L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zoomScaleNormal="100" workbookViewId="0">
      <selection activeCell="E22" sqref="E22"/>
    </sheetView>
  </sheetViews>
  <sheetFormatPr defaultColWidth="9.140625" defaultRowHeight="15"/>
  <cols>
    <col min="1" max="5" width="14.5703125" style="16" bestFit="1" customWidth="1"/>
    <col min="6" max="6" width="14.140625" style="16" bestFit="1" customWidth="1"/>
    <col min="7" max="9" width="14.5703125" style="16" bestFit="1" customWidth="1"/>
    <col min="10" max="10" width="9.85546875" style="16" bestFit="1" customWidth="1"/>
    <col min="11" max="11" width="19.5703125" style="16" bestFit="1" customWidth="1"/>
    <col min="12" max="12" width="4.5703125" style="16" bestFit="1" customWidth="1"/>
    <col min="13" max="16384" width="9.140625" style="16"/>
  </cols>
  <sheetData>
    <row r="1" spans="1:11" ht="16.5" customHeight="1">
      <c r="A1" s="909" t="s">
        <v>783</v>
      </c>
      <c r="B1" s="909"/>
      <c r="C1" s="909"/>
      <c r="D1" s="909"/>
      <c r="E1" s="909"/>
      <c r="F1" s="909"/>
      <c r="G1" s="909"/>
      <c r="H1" s="909"/>
      <c r="I1" s="909"/>
      <c r="J1" s="909"/>
    </row>
    <row r="2" spans="1:11" s="34" customFormat="1" ht="18" customHeight="1">
      <c r="A2" s="863" t="s">
        <v>101</v>
      </c>
      <c r="B2" s="907" t="s">
        <v>372</v>
      </c>
      <c r="C2" s="914"/>
      <c r="D2" s="914"/>
      <c r="E2" s="914"/>
      <c r="F2" s="908"/>
      <c r="G2" s="907" t="s">
        <v>373</v>
      </c>
      <c r="H2" s="914"/>
      <c r="I2" s="914"/>
      <c r="J2" s="914"/>
      <c r="K2" s="908"/>
    </row>
    <row r="3" spans="1:11" s="34" customFormat="1" ht="69.75" customHeight="1">
      <c r="A3" s="865"/>
      <c r="B3" s="18" t="s">
        <v>393</v>
      </c>
      <c r="C3" s="18" t="s">
        <v>394</v>
      </c>
      <c r="D3" s="68" t="s">
        <v>395</v>
      </c>
      <c r="E3" s="68" t="s">
        <v>396</v>
      </c>
      <c r="F3" s="18" t="s">
        <v>616</v>
      </c>
      <c r="G3" s="18" t="s">
        <v>393</v>
      </c>
      <c r="H3" s="18" t="s">
        <v>394</v>
      </c>
      <c r="I3" s="68" t="s">
        <v>395</v>
      </c>
      <c r="J3" s="68" t="s">
        <v>396</v>
      </c>
      <c r="K3" s="18" t="s">
        <v>617</v>
      </c>
    </row>
    <row r="4" spans="1:11" s="34" customFormat="1" ht="30" customHeight="1">
      <c r="A4" s="23" t="s">
        <v>1152</v>
      </c>
      <c r="B4" s="25">
        <v>37478</v>
      </c>
      <c r="C4" s="25">
        <v>277</v>
      </c>
      <c r="D4" s="25">
        <v>57026</v>
      </c>
      <c r="E4" s="40">
        <v>2773527.52</v>
      </c>
      <c r="F4" s="57">
        <v>30187555.842</v>
      </c>
      <c r="G4" s="25">
        <v>18268</v>
      </c>
      <c r="H4" s="25">
        <v>584</v>
      </c>
      <c r="I4" s="25">
        <v>21728</v>
      </c>
      <c r="J4" s="40">
        <v>567566.78131559596</v>
      </c>
      <c r="K4" s="40">
        <v>3717277.5200999998</v>
      </c>
    </row>
    <row r="5" spans="1:11" s="34" customFormat="1" ht="18" customHeight="1">
      <c r="A5" s="23" t="s">
        <v>1153</v>
      </c>
      <c r="B5" s="25">
        <v>37752</v>
      </c>
      <c r="C5" s="25">
        <v>276</v>
      </c>
      <c r="D5" s="25">
        <v>57054</v>
      </c>
      <c r="E5" s="40">
        <v>2831506.29</v>
      </c>
      <c r="F5" s="57">
        <v>30507868.767999999</v>
      </c>
      <c r="G5" s="25">
        <v>18410</v>
      </c>
      <c r="H5" s="25">
        <v>588</v>
      </c>
      <c r="I5" s="25">
        <v>21739</v>
      </c>
      <c r="J5" s="40">
        <v>578587.94999999995</v>
      </c>
      <c r="K5" s="40">
        <v>3729607.64</v>
      </c>
    </row>
    <row r="6" spans="1:11" s="34" customFormat="1" ht="18" customHeight="1">
      <c r="A6" s="19" t="s">
        <v>1162</v>
      </c>
      <c r="B6" s="833">
        <v>37752</v>
      </c>
      <c r="C6" s="833">
        <v>276</v>
      </c>
      <c r="D6" s="833">
        <v>57054</v>
      </c>
      <c r="E6" s="834">
        <v>2831506.29</v>
      </c>
      <c r="F6" s="835">
        <v>30507868.767999999</v>
      </c>
      <c r="G6" s="833">
        <v>18410</v>
      </c>
      <c r="H6" s="833">
        <v>588</v>
      </c>
      <c r="I6" s="833">
        <v>21739</v>
      </c>
      <c r="J6" s="834">
        <v>578587.94999999995</v>
      </c>
      <c r="K6" s="834">
        <v>3729607.64</v>
      </c>
    </row>
    <row r="7" spans="1:11" s="34" customFormat="1" ht="42" customHeight="1">
      <c r="A7" s="1035" t="s">
        <v>1121</v>
      </c>
      <c r="B7" s="1037"/>
      <c r="C7" s="1037"/>
      <c r="D7" s="1037"/>
      <c r="E7" s="1037"/>
      <c r="F7" s="1037"/>
      <c r="G7" s="1037"/>
      <c r="H7" s="1037"/>
      <c r="I7" s="1037"/>
      <c r="J7" s="1037"/>
      <c r="K7" s="1037"/>
    </row>
    <row r="8" spans="1:11" s="34" customFormat="1" ht="18" customHeight="1">
      <c r="A8" s="962" t="s">
        <v>1063</v>
      </c>
      <c r="B8" s="962"/>
      <c r="C8" s="962"/>
      <c r="D8" s="962"/>
      <c r="E8" s="962"/>
      <c r="F8" s="962"/>
      <c r="G8" s="962"/>
      <c r="H8" s="962"/>
    </row>
    <row r="9" spans="1:11" s="34" customFormat="1" ht="18" customHeight="1">
      <c r="A9" s="1038" t="s">
        <v>1168</v>
      </c>
      <c r="B9" s="1039"/>
      <c r="C9" s="1039"/>
      <c r="D9" s="178"/>
      <c r="E9" s="178"/>
      <c r="F9" s="178"/>
      <c r="G9" s="178"/>
      <c r="H9" s="178"/>
    </row>
    <row r="10" spans="1:11" s="34" customFormat="1" ht="18" customHeight="1">
      <c r="A10" s="841" t="s">
        <v>392</v>
      </c>
      <c r="B10" s="841"/>
      <c r="C10" s="841"/>
      <c r="D10" s="841"/>
      <c r="E10" s="841"/>
      <c r="F10" s="841"/>
      <c r="G10" s="841"/>
      <c r="H10" s="841"/>
    </row>
    <row r="11" spans="1:11" s="34" customFormat="1" ht="28.35" customHeight="1"/>
  </sheetData>
  <mergeCells count="8">
    <mergeCell ref="A10:H10"/>
    <mergeCell ref="A1:J1"/>
    <mergeCell ref="A2:A3"/>
    <mergeCell ref="B2:F2"/>
    <mergeCell ref="G2:K2"/>
    <mergeCell ref="A8:H8"/>
    <mergeCell ref="A7:K7"/>
    <mergeCell ref="A9:C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workbookViewId="0">
      <selection activeCell="E23" sqref="E23"/>
    </sheetView>
  </sheetViews>
  <sheetFormatPr defaultColWidth="9.140625" defaultRowHeight="15"/>
  <cols>
    <col min="1" max="1" width="27.85546875" style="16" bestFit="1" customWidth="1"/>
    <col min="2" max="2" width="14.5703125" style="16" bestFit="1" customWidth="1"/>
    <col min="3" max="10" width="13.5703125" style="16" bestFit="1" customWidth="1"/>
    <col min="11" max="11" width="10.28515625" style="16" bestFit="1" customWidth="1"/>
    <col min="12" max="16384" width="9.140625" style="16"/>
  </cols>
  <sheetData>
    <row r="1" spans="1:11" ht="15.75" customHeight="1">
      <c r="A1" s="38" t="s">
        <v>1160</v>
      </c>
    </row>
    <row r="2" spans="1:11" s="34" customFormat="1" ht="18" customHeight="1">
      <c r="A2" s="863" t="s">
        <v>366</v>
      </c>
      <c r="B2" s="863" t="s">
        <v>371</v>
      </c>
      <c r="C2" s="907" t="s">
        <v>97</v>
      </c>
      <c r="D2" s="908"/>
      <c r="E2" s="907" t="s">
        <v>75</v>
      </c>
      <c r="F2" s="908"/>
      <c r="G2" s="907" t="s">
        <v>192</v>
      </c>
      <c r="H2" s="908"/>
      <c r="I2" s="907" t="s">
        <v>87</v>
      </c>
      <c r="J2" s="908"/>
    </row>
    <row r="3" spans="1:11" s="34" customFormat="1" ht="16.5" customHeight="1">
      <c r="A3" s="865"/>
      <c r="B3" s="865"/>
      <c r="C3" s="17" t="s">
        <v>94</v>
      </c>
      <c r="D3" s="17" t="s">
        <v>397</v>
      </c>
      <c r="E3" s="17" t="s">
        <v>94</v>
      </c>
      <c r="F3" s="17" t="s">
        <v>397</v>
      </c>
      <c r="G3" s="17" t="s">
        <v>94</v>
      </c>
      <c r="H3" s="17" t="s">
        <v>397</v>
      </c>
      <c r="I3" s="17" t="s">
        <v>94</v>
      </c>
      <c r="J3" s="17" t="s">
        <v>397</v>
      </c>
    </row>
    <row r="4" spans="1:11" s="34" customFormat="1" ht="18" customHeight="1">
      <c r="A4" s="1040" t="s">
        <v>372</v>
      </c>
      <c r="B4" s="1041"/>
      <c r="C4" s="1041"/>
      <c r="D4" s="1041"/>
      <c r="E4" s="1041"/>
      <c r="F4" s="1041"/>
      <c r="G4" s="1041"/>
      <c r="H4" s="1041"/>
      <c r="I4" s="1041"/>
      <c r="J4" s="1042"/>
    </row>
    <row r="5" spans="1:11" s="34" customFormat="1" ht="27" customHeight="1">
      <c r="A5" s="136" t="s">
        <v>398</v>
      </c>
      <c r="B5" s="70" t="s">
        <v>399</v>
      </c>
      <c r="C5" s="836">
        <v>884</v>
      </c>
      <c r="D5" s="836">
        <v>2668</v>
      </c>
      <c r="E5" s="836">
        <v>5858</v>
      </c>
      <c r="F5" s="836">
        <v>28165</v>
      </c>
      <c r="G5" s="836">
        <v>205</v>
      </c>
      <c r="H5" s="836">
        <v>5642</v>
      </c>
      <c r="I5" s="836">
        <v>6947</v>
      </c>
      <c r="J5" s="836">
        <v>36475</v>
      </c>
      <c r="K5" s="317"/>
    </row>
    <row r="6" spans="1:11" s="34" customFormat="1" ht="15" customHeight="1">
      <c r="A6" s="136" t="s">
        <v>400</v>
      </c>
      <c r="B6" s="70" t="s">
        <v>399</v>
      </c>
      <c r="C6" s="836">
        <v>8741</v>
      </c>
      <c r="D6" s="836">
        <v>10705</v>
      </c>
      <c r="E6" s="836">
        <v>12035</v>
      </c>
      <c r="F6" s="836">
        <v>30019</v>
      </c>
      <c r="G6" s="836">
        <v>3133</v>
      </c>
      <c r="H6" s="836">
        <v>30293</v>
      </c>
      <c r="I6" s="836">
        <v>23909</v>
      </c>
      <c r="J6" s="836">
        <v>71017</v>
      </c>
      <c r="K6" s="317"/>
    </row>
    <row r="7" spans="1:11" s="34" customFormat="1" ht="15" customHeight="1">
      <c r="A7" s="136" t="s">
        <v>401</v>
      </c>
      <c r="B7" s="70" t="s">
        <v>402</v>
      </c>
      <c r="C7" s="837">
        <v>110044.51850000001</v>
      </c>
      <c r="D7" s="837">
        <v>2294758.7981099999</v>
      </c>
      <c r="E7" s="837">
        <v>6049826.9695899999</v>
      </c>
      <c r="F7" s="838">
        <v>14412573.36442</v>
      </c>
      <c r="G7" s="837">
        <v>336574.61183749</v>
      </c>
      <c r="H7" s="837">
        <v>5111277.8830166599</v>
      </c>
      <c r="I7" s="837">
        <v>6496446.0999274896</v>
      </c>
      <c r="J7" s="838">
        <v>21818610.045546699</v>
      </c>
      <c r="K7" s="317"/>
    </row>
    <row r="8" spans="1:11" s="34" customFormat="1" ht="15" customHeight="1">
      <c r="A8" s="136" t="s">
        <v>403</v>
      </c>
      <c r="B8" s="70" t="s">
        <v>404</v>
      </c>
      <c r="C8" s="837">
        <v>3138255.3423847798</v>
      </c>
      <c r="D8" s="837">
        <v>741497.98074512102</v>
      </c>
      <c r="E8" s="838">
        <v>23247807.0726289</v>
      </c>
      <c r="F8" s="837">
        <v>1375194.09755115</v>
      </c>
      <c r="G8" s="837">
        <v>737314.12865529</v>
      </c>
      <c r="H8" s="837">
        <v>1267800.1459194201</v>
      </c>
      <c r="I8" s="838">
        <v>27123376.543669</v>
      </c>
      <c r="J8" s="837">
        <v>3384492.2242156798</v>
      </c>
      <c r="K8" s="539"/>
    </row>
    <row r="9" spans="1:11" s="34" customFormat="1" ht="27" customHeight="1">
      <c r="A9" s="136" t="s">
        <v>405</v>
      </c>
      <c r="B9" s="70" t="s">
        <v>406</v>
      </c>
      <c r="C9" s="836">
        <v>6979.1037500000002</v>
      </c>
      <c r="D9" s="836">
        <v>1372.1643999999999</v>
      </c>
      <c r="E9" s="837">
        <v>148693.59567000001</v>
      </c>
      <c r="F9" s="836">
        <v>0</v>
      </c>
      <c r="G9" s="836">
        <v>2658.63383552</v>
      </c>
      <c r="H9" s="836">
        <v>241.15588</v>
      </c>
      <c r="I9" s="837">
        <v>158331.33325552</v>
      </c>
      <c r="J9" s="836">
        <v>1613.3202799999999</v>
      </c>
      <c r="K9" s="539"/>
    </row>
    <row r="10" spans="1:11" s="34" customFormat="1" ht="15" customHeight="1">
      <c r="A10" s="136" t="s">
        <v>407</v>
      </c>
      <c r="B10" s="70" t="s">
        <v>408</v>
      </c>
      <c r="C10" s="837">
        <v>295609.48100279999</v>
      </c>
      <c r="D10" s="836">
        <v>8108.9047269000002</v>
      </c>
      <c r="E10" s="837">
        <v>443903.42471289</v>
      </c>
      <c r="F10" s="836">
        <v>0</v>
      </c>
      <c r="G10" s="836">
        <v>4571.0657653429998</v>
      </c>
      <c r="H10" s="836">
        <v>208.04365181399999</v>
      </c>
      <c r="I10" s="837">
        <v>744083.97148103302</v>
      </c>
      <c r="J10" s="836">
        <v>8316.9483787139998</v>
      </c>
      <c r="K10" s="539"/>
    </row>
    <row r="11" spans="1:11" s="34" customFormat="1" ht="18" customHeight="1">
      <c r="A11" s="1040" t="s">
        <v>373</v>
      </c>
      <c r="B11" s="1041"/>
      <c r="C11" s="1041"/>
      <c r="D11" s="1041"/>
      <c r="E11" s="1041"/>
      <c r="F11" s="1041"/>
      <c r="G11" s="1041"/>
      <c r="H11" s="1041"/>
      <c r="I11" s="1041"/>
      <c r="J11" s="1042"/>
      <c r="K11" s="539"/>
    </row>
    <row r="12" spans="1:11" s="34" customFormat="1" ht="27" customHeight="1">
      <c r="A12" s="136" t="s">
        <v>409</v>
      </c>
      <c r="B12" s="70" t="s">
        <v>399</v>
      </c>
      <c r="C12" s="832">
        <v>662</v>
      </c>
      <c r="D12" s="832">
        <v>584</v>
      </c>
      <c r="E12" s="832">
        <v>5892</v>
      </c>
      <c r="F12" s="832">
        <v>11016</v>
      </c>
      <c r="G12" s="832">
        <v>2265</v>
      </c>
      <c r="H12" s="832">
        <v>892</v>
      </c>
      <c r="I12" s="832">
        <v>8819</v>
      </c>
      <c r="J12" s="832">
        <v>12492</v>
      </c>
      <c r="K12" s="539"/>
    </row>
    <row r="13" spans="1:11" s="34" customFormat="1" ht="15" customHeight="1">
      <c r="A13" s="136" t="s">
        <v>410</v>
      </c>
      <c r="B13" s="70" t="s">
        <v>399</v>
      </c>
      <c r="C13" s="832">
        <v>7013</v>
      </c>
      <c r="D13" s="832">
        <v>5144</v>
      </c>
      <c r="E13" s="832">
        <v>6051</v>
      </c>
      <c r="F13" s="832">
        <v>11415</v>
      </c>
      <c r="G13" s="832">
        <v>19834</v>
      </c>
      <c r="H13" s="832">
        <v>2894</v>
      </c>
      <c r="I13" s="832">
        <v>32898</v>
      </c>
      <c r="J13" s="832">
        <v>19453</v>
      </c>
      <c r="K13" s="539"/>
    </row>
    <row r="14" spans="1:11" s="34" customFormat="1" ht="15" customHeight="1">
      <c r="A14" s="136" t="s">
        <v>401</v>
      </c>
      <c r="B14" s="70" t="s">
        <v>411</v>
      </c>
      <c r="C14" s="832">
        <v>3483.74</v>
      </c>
      <c r="D14" s="832">
        <v>236552.93</v>
      </c>
      <c r="E14" s="831">
        <v>2821662.5</v>
      </c>
      <c r="F14" s="831">
        <v>2116330.9500000002</v>
      </c>
      <c r="G14" s="831">
        <v>390366.77</v>
      </c>
      <c r="H14" s="831">
        <v>217482.6</v>
      </c>
      <c r="I14" s="831">
        <v>3215513</v>
      </c>
      <c r="J14" s="831">
        <v>2570366.48</v>
      </c>
      <c r="K14" s="539"/>
    </row>
    <row r="15" spans="1:11" s="34" customFormat="1" ht="15" customHeight="1">
      <c r="A15" s="136" t="s">
        <v>403</v>
      </c>
      <c r="B15" s="70" t="s">
        <v>412</v>
      </c>
      <c r="C15" s="832">
        <v>67229.16</v>
      </c>
      <c r="D15" s="832">
        <v>50219.22</v>
      </c>
      <c r="E15" s="831">
        <v>3233896.84</v>
      </c>
      <c r="F15" s="831">
        <v>156633.09</v>
      </c>
      <c r="G15" s="831">
        <v>189075.18</v>
      </c>
      <c r="H15" s="832">
        <v>32554.16</v>
      </c>
      <c r="I15" s="831">
        <v>3490201.18</v>
      </c>
      <c r="J15" s="831">
        <v>239406.46</v>
      </c>
      <c r="K15" s="539"/>
    </row>
    <row r="16" spans="1:11" s="34" customFormat="1" ht="27" customHeight="1">
      <c r="A16" s="136" t="s">
        <v>405</v>
      </c>
      <c r="B16" s="70" t="s">
        <v>411</v>
      </c>
      <c r="C16" s="832">
        <v>26.82</v>
      </c>
      <c r="D16" s="832">
        <v>0</v>
      </c>
      <c r="E16" s="831">
        <v>253478.19</v>
      </c>
      <c r="F16" s="832">
        <v>0</v>
      </c>
      <c r="G16" s="832">
        <v>27371.93</v>
      </c>
      <c r="H16" s="832">
        <v>0</v>
      </c>
      <c r="I16" s="831">
        <v>280876.94</v>
      </c>
      <c r="J16" s="832">
        <v>0</v>
      </c>
      <c r="K16" s="539"/>
    </row>
    <row r="17" spans="1:11" s="34" customFormat="1" ht="15" customHeight="1">
      <c r="A17" s="136" t="s">
        <v>1120</v>
      </c>
      <c r="B17" s="70" t="s">
        <v>412</v>
      </c>
      <c r="C17" s="832">
        <v>261.63</v>
      </c>
      <c r="D17" s="832">
        <v>0</v>
      </c>
      <c r="E17" s="831">
        <v>244995.91</v>
      </c>
      <c r="F17" s="832">
        <v>0</v>
      </c>
      <c r="G17" s="832">
        <v>17535.27</v>
      </c>
      <c r="H17" s="832">
        <v>0</v>
      </c>
      <c r="I17" s="831">
        <v>262792.8</v>
      </c>
      <c r="J17" s="832">
        <v>0</v>
      </c>
      <c r="K17" s="539"/>
    </row>
    <row r="18" spans="1:11" s="34" customFormat="1" ht="39.75" customHeight="1">
      <c r="A18" s="963" t="s">
        <v>1123</v>
      </c>
      <c r="B18" s="963"/>
      <c r="C18" s="963"/>
      <c r="D18" s="963"/>
      <c r="E18" s="963"/>
      <c r="F18" s="963"/>
      <c r="G18" s="963"/>
      <c r="H18" s="963"/>
      <c r="I18" s="963"/>
      <c r="J18" s="963"/>
    </row>
    <row r="19" spans="1:11" s="34" customFormat="1" ht="13.5" customHeight="1">
      <c r="A19" s="933" t="s">
        <v>392</v>
      </c>
      <c r="B19" s="933"/>
      <c r="C19" s="933"/>
      <c r="D19" s="933"/>
      <c r="E19" s="933"/>
      <c r="F19" s="933"/>
      <c r="G19" s="933"/>
      <c r="H19" s="933"/>
      <c r="I19" s="933"/>
      <c r="J19" s="933"/>
    </row>
    <row r="20" spans="1:11" s="34" customFormat="1" ht="27.6" customHeight="1"/>
  </sheetData>
  <mergeCells count="10">
    <mergeCell ref="A4:J4"/>
    <mergeCell ref="A11:J11"/>
    <mergeCell ref="A18:J18"/>
    <mergeCell ref="A19:J19"/>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
  <sheetViews>
    <sheetView view="pageBreakPreview" zoomScale="85" zoomScaleNormal="115" zoomScaleSheetLayoutView="85" workbookViewId="0">
      <selection activeCell="F35" sqref="F35"/>
    </sheetView>
  </sheetViews>
  <sheetFormatPr defaultColWidth="9.140625" defaultRowHeight="12.75"/>
  <cols>
    <col min="1" max="1" width="9.140625" style="392" customWidth="1"/>
    <col min="2" max="2" width="18.42578125" style="392" customWidth="1"/>
    <col min="3" max="12" width="7.28515625" style="392" customWidth="1"/>
    <col min="13" max="16384" width="9.140625" style="392"/>
  </cols>
  <sheetData>
    <row r="1" spans="1:23" ht="15">
      <c r="A1" s="397" t="s">
        <v>975</v>
      </c>
      <c r="B1" s="397"/>
      <c r="C1" s="397"/>
      <c r="D1" s="397"/>
      <c r="E1" s="397"/>
      <c r="F1" s="397"/>
      <c r="G1" s="397"/>
      <c r="H1" s="397"/>
      <c r="I1" s="397"/>
      <c r="J1" s="397"/>
      <c r="K1" s="397"/>
    </row>
    <row r="2" spans="1:23" ht="15" customHeight="1" thickBot="1">
      <c r="A2" s="396" t="s">
        <v>621</v>
      </c>
      <c r="B2" s="395"/>
      <c r="C2" s="395"/>
      <c r="D2" s="395"/>
      <c r="E2" s="394"/>
      <c r="F2" s="394"/>
      <c r="G2" s="394"/>
      <c r="H2" s="394"/>
      <c r="I2" s="394"/>
      <c r="J2" s="394"/>
      <c r="K2" s="394"/>
      <c r="N2" s="392" t="s">
        <v>622</v>
      </c>
    </row>
    <row r="3" spans="1:23" ht="15" customHeight="1">
      <c r="A3" s="1048" t="s">
        <v>413</v>
      </c>
      <c r="B3" s="1050" t="s">
        <v>366</v>
      </c>
      <c r="C3" s="1052" t="s">
        <v>414</v>
      </c>
      <c r="D3" s="1053"/>
      <c r="E3" s="1053"/>
      <c r="F3" s="1053"/>
      <c r="G3" s="1053"/>
      <c r="H3" s="1054"/>
      <c r="I3" s="1043" t="s">
        <v>1132</v>
      </c>
      <c r="J3" s="1043"/>
      <c r="K3" s="1043"/>
      <c r="L3" s="1044"/>
      <c r="N3" s="393"/>
      <c r="O3" s="393"/>
      <c r="P3" s="393"/>
      <c r="Q3" s="393"/>
      <c r="R3" s="393"/>
      <c r="S3" s="393"/>
      <c r="T3" s="393"/>
      <c r="U3" s="393"/>
      <c r="V3" s="393"/>
      <c r="W3" s="393"/>
    </row>
    <row r="4" spans="1:23" ht="51">
      <c r="A4" s="1049"/>
      <c r="B4" s="1051"/>
      <c r="C4" s="616" t="s">
        <v>416</v>
      </c>
      <c r="D4" s="616" t="s">
        <v>417</v>
      </c>
      <c r="E4" s="617" t="s">
        <v>418</v>
      </c>
      <c r="F4" s="617" t="s">
        <v>618</v>
      </c>
      <c r="G4" s="616" t="s">
        <v>420</v>
      </c>
      <c r="H4" s="616" t="s">
        <v>619</v>
      </c>
      <c r="I4" s="617" t="s">
        <v>416</v>
      </c>
      <c r="J4" s="616" t="s">
        <v>417</v>
      </c>
      <c r="K4" s="617" t="s">
        <v>418</v>
      </c>
      <c r="L4" s="618" t="s">
        <v>618</v>
      </c>
      <c r="N4" s="393"/>
      <c r="O4" s="393"/>
      <c r="P4" s="393"/>
      <c r="Q4" s="393"/>
      <c r="R4" s="393"/>
      <c r="S4" s="393"/>
      <c r="T4" s="393"/>
      <c r="U4" s="393"/>
      <c r="V4" s="393"/>
      <c r="W4" s="393"/>
    </row>
    <row r="5" spans="1:23">
      <c r="A5" s="1045" t="s">
        <v>423</v>
      </c>
      <c r="B5" s="619" t="s">
        <v>424</v>
      </c>
      <c r="C5" s="620">
        <v>23</v>
      </c>
      <c r="D5" s="620">
        <v>1</v>
      </c>
      <c r="E5" s="620">
        <v>0</v>
      </c>
      <c r="F5" s="620">
        <v>0</v>
      </c>
      <c r="G5" s="620">
        <v>0</v>
      </c>
      <c r="H5" s="621">
        <v>1</v>
      </c>
      <c r="I5" s="621">
        <v>5</v>
      </c>
      <c r="J5" s="620">
        <v>0</v>
      </c>
      <c r="K5" s="620">
        <v>0</v>
      </c>
      <c r="L5" s="622">
        <v>0</v>
      </c>
      <c r="N5" s="393"/>
      <c r="O5" s="393"/>
      <c r="P5" s="393"/>
      <c r="Q5" s="393"/>
      <c r="R5" s="393"/>
      <c r="S5" s="393"/>
      <c r="T5" s="393"/>
      <c r="U5" s="393"/>
      <c r="V5" s="393"/>
      <c r="W5" s="393"/>
    </row>
    <row r="6" spans="1:23">
      <c r="A6" s="1045"/>
      <c r="B6" s="619" t="s">
        <v>620</v>
      </c>
      <c r="C6" s="620">
        <v>22</v>
      </c>
      <c r="D6" s="620">
        <v>1</v>
      </c>
      <c r="E6" s="620">
        <v>0</v>
      </c>
      <c r="F6" s="620">
        <v>0</v>
      </c>
      <c r="G6" s="620">
        <v>0</v>
      </c>
      <c r="H6" s="621">
        <v>1</v>
      </c>
      <c r="I6" s="621">
        <v>5</v>
      </c>
      <c r="J6" s="620">
        <v>0</v>
      </c>
      <c r="K6" s="620">
        <v>0</v>
      </c>
      <c r="L6" s="622">
        <v>0</v>
      </c>
      <c r="N6" s="393"/>
      <c r="O6" s="393"/>
      <c r="P6" s="393"/>
      <c r="Q6" s="393"/>
      <c r="R6" s="393"/>
      <c r="S6" s="393"/>
      <c r="T6" s="393"/>
      <c r="U6" s="393"/>
      <c r="V6" s="393"/>
      <c r="W6" s="393"/>
    </row>
    <row r="7" spans="1:23">
      <c r="A7" s="1045"/>
      <c r="B7" s="619" t="s">
        <v>426</v>
      </c>
      <c r="C7" s="620">
        <v>13</v>
      </c>
      <c r="D7" s="620">
        <v>1</v>
      </c>
      <c r="E7" s="620">
        <v>0</v>
      </c>
      <c r="F7" s="620">
        <v>0</v>
      </c>
      <c r="G7" s="620">
        <v>0</v>
      </c>
      <c r="H7" s="621">
        <v>1</v>
      </c>
      <c r="I7" s="621">
        <v>2</v>
      </c>
      <c r="J7" s="620">
        <v>0</v>
      </c>
      <c r="K7" s="620">
        <v>0</v>
      </c>
      <c r="L7" s="622">
        <v>0</v>
      </c>
      <c r="N7" s="393"/>
      <c r="O7" s="393"/>
      <c r="P7" s="393"/>
      <c r="Q7" s="393"/>
      <c r="R7" s="393"/>
      <c r="S7" s="393"/>
      <c r="T7" s="393"/>
      <c r="U7" s="393"/>
      <c r="V7" s="393"/>
      <c r="W7" s="393"/>
    </row>
    <row r="8" spans="1:23">
      <c r="A8" s="1045" t="s">
        <v>425</v>
      </c>
      <c r="B8" s="619" t="s">
        <v>424</v>
      </c>
      <c r="C8" s="623">
        <v>5</v>
      </c>
      <c r="D8" s="623">
        <v>5</v>
      </c>
      <c r="E8" s="623">
        <v>2</v>
      </c>
      <c r="F8" s="623">
        <v>2</v>
      </c>
      <c r="G8" s="623">
        <v>0</v>
      </c>
      <c r="H8" s="623">
        <v>3</v>
      </c>
      <c r="I8" s="623">
        <v>1</v>
      </c>
      <c r="J8" s="623">
        <v>3</v>
      </c>
      <c r="K8" s="623">
        <v>2</v>
      </c>
      <c r="L8" s="624">
        <v>2</v>
      </c>
      <c r="N8" s="393"/>
      <c r="O8" s="393"/>
      <c r="P8" s="393"/>
      <c r="Q8" s="393"/>
      <c r="R8" s="393"/>
      <c r="S8" s="393"/>
      <c r="T8" s="393"/>
      <c r="U8" s="393"/>
      <c r="V8" s="393"/>
      <c r="W8" s="393"/>
    </row>
    <row r="9" spans="1:23">
      <c r="A9" s="1045"/>
      <c r="B9" s="619" t="s">
        <v>620</v>
      </c>
      <c r="C9" s="623">
        <v>5</v>
      </c>
      <c r="D9" s="623">
        <v>5</v>
      </c>
      <c r="E9" s="623">
        <v>2</v>
      </c>
      <c r="F9" s="623">
        <v>2</v>
      </c>
      <c r="G9" s="623">
        <v>0</v>
      </c>
      <c r="H9" s="623">
        <v>3</v>
      </c>
      <c r="I9" s="623">
        <v>0</v>
      </c>
      <c r="J9" s="623">
        <v>3</v>
      </c>
      <c r="K9" s="623">
        <v>2</v>
      </c>
      <c r="L9" s="624">
        <v>2</v>
      </c>
      <c r="N9" s="393"/>
      <c r="O9" s="393"/>
      <c r="P9" s="393"/>
      <c r="Q9" s="393"/>
      <c r="R9" s="393"/>
      <c r="S9" s="393"/>
      <c r="T9" s="393"/>
      <c r="U9" s="393"/>
      <c r="V9" s="393"/>
      <c r="W9" s="393"/>
    </row>
    <row r="10" spans="1:23">
      <c r="A10" s="1045"/>
      <c r="B10" s="619" t="s">
        <v>426</v>
      </c>
      <c r="C10" s="623">
        <v>4</v>
      </c>
      <c r="D10" s="623">
        <v>5</v>
      </c>
      <c r="E10" s="623">
        <v>2</v>
      </c>
      <c r="F10" s="623">
        <v>2</v>
      </c>
      <c r="G10" s="623">
        <v>0</v>
      </c>
      <c r="H10" s="623">
        <v>3</v>
      </c>
      <c r="I10" s="623">
        <v>0</v>
      </c>
      <c r="J10" s="623">
        <v>3</v>
      </c>
      <c r="K10" s="623">
        <v>2</v>
      </c>
      <c r="L10" s="624">
        <v>2</v>
      </c>
      <c r="N10" s="393"/>
      <c r="O10" s="393"/>
      <c r="P10" s="393"/>
      <c r="Q10" s="393"/>
      <c r="R10" s="393"/>
      <c r="S10" s="393"/>
      <c r="T10" s="393"/>
      <c r="U10" s="393"/>
      <c r="V10" s="393"/>
      <c r="W10" s="393"/>
    </row>
    <row r="11" spans="1:23">
      <c r="A11" s="1045" t="s">
        <v>125</v>
      </c>
      <c r="B11" s="619" t="s">
        <v>424</v>
      </c>
      <c r="C11" s="623">
        <v>5</v>
      </c>
      <c r="D11" s="623">
        <v>4</v>
      </c>
      <c r="E11" s="623">
        <v>2</v>
      </c>
      <c r="F11" s="623">
        <v>2</v>
      </c>
      <c r="G11" s="623">
        <v>0</v>
      </c>
      <c r="H11" s="623">
        <v>0</v>
      </c>
      <c r="I11" s="623">
        <v>5</v>
      </c>
      <c r="J11" s="623">
        <v>4</v>
      </c>
      <c r="K11" s="623">
        <v>2</v>
      </c>
      <c r="L11" s="624">
        <v>2</v>
      </c>
      <c r="N11" s="393"/>
      <c r="O11" s="393"/>
      <c r="P11" s="393"/>
      <c r="Q11" s="393"/>
      <c r="R11" s="393"/>
      <c r="S11" s="393"/>
      <c r="T11" s="393"/>
      <c r="U11" s="393"/>
      <c r="V11" s="393"/>
      <c r="W11" s="393"/>
    </row>
    <row r="12" spans="1:23">
      <c r="A12" s="1045"/>
      <c r="B12" s="619" t="s">
        <v>620</v>
      </c>
      <c r="C12" s="623">
        <v>5</v>
      </c>
      <c r="D12" s="623">
        <v>4</v>
      </c>
      <c r="E12" s="623">
        <v>2</v>
      </c>
      <c r="F12" s="623">
        <v>2</v>
      </c>
      <c r="G12" s="623">
        <v>0</v>
      </c>
      <c r="H12" s="623">
        <v>0</v>
      </c>
      <c r="I12" s="623">
        <v>0</v>
      </c>
      <c r="J12" s="623">
        <v>0</v>
      </c>
      <c r="K12" s="623">
        <v>2</v>
      </c>
      <c r="L12" s="624">
        <v>0</v>
      </c>
      <c r="N12" s="393"/>
      <c r="O12" s="393"/>
      <c r="P12" s="393"/>
      <c r="Q12" s="393"/>
      <c r="R12" s="393"/>
      <c r="S12" s="393"/>
      <c r="T12" s="393"/>
      <c r="U12" s="393"/>
      <c r="V12" s="393"/>
      <c r="W12" s="393"/>
    </row>
    <row r="13" spans="1:23">
      <c r="A13" s="1045"/>
      <c r="B13" s="619" t="s">
        <v>426</v>
      </c>
      <c r="C13" s="623">
        <v>3</v>
      </c>
      <c r="D13" s="623">
        <v>1</v>
      </c>
      <c r="E13" s="623">
        <v>1</v>
      </c>
      <c r="F13" s="623">
        <v>0</v>
      </c>
      <c r="G13" s="623">
        <v>0</v>
      </c>
      <c r="H13" s="623">
        <v>0</v>
      </c>
      <c r="I13" s="623">
        <v>0</v>
      </c>
      <c r="J13" s="623">
        <v>0</v>
      </c>
      <c r="K13" s="623">
        <v>1</v>
      </c>
      <c r="L13" s="624">
        <v>0</v>
      </c>
      <c r="N13" s="393"/>
      <c r="O13" s="393"/>
      <c r="P13" s="393"/>
      <c r="Q13" s="393"/>
      <c r="R13" s="393"/>
      <c r="S13" s="393"/>
      <c r="T13" s="393"/>
      <c r="U13" s="393"/>
      <c r="V13" s="393"/>
      <c r="W13" s="393"/>
    </row>
    <row r="14" spans="1:23">
      <c r="A14" s="1045" t="s">
        <v>126</v>
      </c>
      <c r="B14" s="619" t="s">
        <v>424</v>
      </c>
      <c r="C14" s="623">
        <v>0</v>
      </c>
      <c r="D14" s="623">
        <v>1</v>
      </c>
      <c r="E14" s="623">
        <v>2</v>
      </c>
      <c r="F14" s="623">
        <v>1</v>
      </c>
      <c r="G14" s="623">
        <v>0</v>
      </c>
      <c r="H14" s="623">
        <v>0</v>
      </c>
      <c r="I14" s="623">
        <v>0</v>
      </c>
      <c r="J14" s="623">
        <v>1</v>
      </c>
      <c r="K14" s="623">
        <v>2</v>
      </c>
      <c r="L14" s="624">
        <v>0</v>
      </c>
    </row>
    <row r="15" spans="1:23">
      <c r="A15" s="1045"/>
      <c r="B15" s="619" t="s">
        <v>620</v>
      </c>
      <c r="C15" s="623">
        <v>0</v>
      </c>
      <c r="D15" s="623">
        <v>1</v>
      </c>
      <c r="E15" s="623">
        <v>2</v>
      </c>
      <c r="F15" s="623">
        <v>1</v>
      </c>
      <c r="G15" s="623">
        <v>0</v>
      </c>
      <c r="H15" s="623">
        <v>0</v>
      </c>
      <c r="I15" s="623">
        <v>0</v>
      </c>
      <c r="J15" s="623">
        <v>1</v>
      </c>
      <c r="K15" s="623">
        <v>2</v>
      </c>
      <c r="L15" s="624">
        <v>0</v>
      </c>
    </row>
    <row r="16" spans="1:23" ht="13.5" thickBot="1">
      <c r="A16" s="1047"/>
      <c r="B16" s="625" t="s">
        <v>426</v>
      </c>
      <c r="C16" s="626">
        <v>0</v>
      </c>
      <c r="D16" s="626">
        <v>0</v>
      </c>
      <c r="E16" s="626">
        <v>1</v>
      </c>
      <c r="F16" s="626">
        <v>0</v>
      </c>
      <c r="G16" s="626">
        <v>0</v>
      </c>
      <c r="H16" s="626">
        <v>0</v>
      </c>
      <c r="I16" s="626">
        <v>0</v>
      </c>
      <c r="J16" s="626">
        <v>0</v>
      </c>
      <c r="K16" s="626">
        <v>1</v>
      </c>
      <c r="L16" s="627">
        <v>0</v>
      </c>
    </row>
    <row r="17" spans="1:12">
      <c r="A17" s="767" t="s">
        <v>1179</v>
      </c>
      <c r="B17" s="628"/>
      <c r="C17" s="629"/>
      <c r="D17" s="629"/>
      <c r="E17" s="629"/>
      <c r="F17" s="629"/>
      <c r="G17" s="629"/>
      <c r="H17" s="629"/>
      <c r="I17" s="629"/>
      <c r="J17" s="629"/>
      <c r="K17" s="629"/>
      <c r="L17" s="629"/>
    </row>
    <row r="18" spans="1:12">
      <c r="A18" s="767" t="s">
        <v>1180</v>
      </c>
      <c r="B18" s="630"/>
      <c r="C18" s="630"/>
      <c r="D18" s="630"/>
      <c r="E18" s="631"/>
      <c r="F18" s="631"/>
      <c r="G18" s="631"/>
      <c r="H18" s="631"/>
      <c r="I18" s="631"/>
      <c r="J18" s="631"/>
      <c r="K18" s="631"/>
      <c r="L18" s="631"/>
    </row>
    <row r="19" spans="1:12">
      <c r="A19" s="1046" t="s">
        <v>1181</v>
      </c>
      <c r="B19" s="1046"/>
      <c r="C19" s="1046"/>
      <c r="D19" s="1046"/>
      <c r="E19" s="1046"/>
      <c r="F19" s="1046"/>
      <c r="G19" s="1046"/>
      <c r="H19" s="629"/>
      <c r="I19" s="629"/>
      <c r="J19" s="629"/>
      <c r="K19" s="629"/>
      <c r="L19" s="629"/>
    </row>
    <row r="20" spans="1:12">
      <c r="A20" s="632" t="s">
        <v>1228</v>
      </c>
      <c r="B20" s="630"/>
      <c r="C20" s="630"/>
      <c r="D20" s="630"/>
      <c r="E20" s="631"/>
      <c r="F20" s="631"/>
      <c r="G20" s="631"/>
      <c r="H20" s="631"/>
      <c r="I20" s="631"/>
      <c r="J20" s="631"/>
      <c r="K20" s="631"/>
      <c r="L20" s="631"/>
    </row>
  </sheetData>
  <mergeCells count="9">
    <mergeCell ref="I3:L3"/>
    <mergeCell ref="A5:A7"/>
    <mergeCell ref="A8:A10"/>
    <mergeCell ref="A11:A13"/>
    <mergeCell ref="A19:G19"/>
    <mergeCell ref="A14:A16"/>
    <mergeCell ref="A3:A4"/>
    <mergeCell ref="B3:B4"/>
    <mergeCell ref="C3:H3"/>
  </mergeCells>
  <printOptions horizontalCentered="1"/>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view="pageBreakPreview" zoomScaleNormal="115" zoomScaleSheetLayoutView="100" workbookViewId="0">
      <selection activeCell="H34" sqref="H34"/>
    </sheetView>
  </sheetViews>
  <sheetFormatPr defaultColWidth="9.140625" defaultRowHeight="12.75"/>
  <cols>
    <col min="1" max="1" width="15.7109375" style="634" customWidth="1"/>
    <col min="2" max="2" width="9" style="634" customWidth="1"/>
    <col min="3" max="4" width="10" style="634" customWidth="1"/>
    <col min="5" max="6" width="10.7109375" style="634" customWidth="1"/>
    <col min="7" max="16384" width="9.140625" style="634"/>
  </cols>
  <sheetData>
    <row r="1" spans="1:6" s="633" customFormat="1" ht="15" customHeight="1">
      <c r="A1" s="1059" t="s">
        <v>1185</v>
      </c>
      <c r="B1" s="1059"/>
      <c r="C1" s="1059"/>
      <c r="D1" s="1059"/>
      <c r="E1" s="1059"/>
      <c r="F1" s="1059"/>
    </row>
    <row r="2" spans="1:6" ht="16.5" customHeight="1">
      <c r="A2" s="1055" t="s">
        <v>361</v>
      </c>
      <c r="B2" s="1056" t="s">
        <v>623</v>
      </c>
      <c r="C2" s="1057"/>
      <c r="D2" s="1057"/>
      <c r="E2" s="1057"/>
      <c r="F2" s="1058"/>
    </row>
    <row r="3" spans="1:6" ht="15.75" customHeight="1">
      <c r="A3" s="1055"/>
      <c r="B3" s="403" t="s">
        <v>360</v>
      </c>
      <c r="C3" s="402" t="s">
        <v>153</v>
      </c>
      <c r="D3" s="402" t="s">
        <v>154</v>
      </c>
      <c r="E3" s="402" t="s">
        <v>155</v>
      </c>
      <c r="F3" s="402" t="s">
        <v>1182</v>
      </c>
    </row>
    <row r="4" spans="1:6" s="636" customFormat="1" ht="17.25" customHeight="1">
      <c r="A4" s="635" t="s">
        <v>1152</v>
      </c>
      <c r="B4" s="401">
        <v>10413.799999999999</v>
      </c>
      <c r="C4" s="401">
        <v>17848.13</v>
      </c>
      <c r="D4" s="401">
        <v>10399.57</v>
      </c>
      <c r="E4" s="401">
        <v>14515.83</v>
      </c>
      <c r="F4" s="401">
        <v>11583.090138888891</v>
      </c>
    </row>
    <row r="5" spans="1:6" s="636" customFormat="1" ht="17.25" customHeight="1">
      <c r="A5" s="635" t="s">
        <v>1153</v>
      </c>
      <c r="B5" s="401">
        <v>14466.89</v>
      </c>
      <c r="C5" s="401">
        <v>15426.8</v>
      </c>
      <c r="D5" s="401">
        <v>14356.96</v>
      </c>
      <c r="E5" s="401">
        <v>14633.94</v>
      </c>
      <c r="F5" s="401">
        <v>14715.348</v>
      </c>
    </row>
    <row r="6" spans="1:6" s="638" customFormat="1">
      <c r="A6" s="637">
        <v>44681</v>
      </c>
      <c r="B6" s="400">
        <v>14466.89</v>
      </c>
      <c r="C6" s="400">
        <v>15426.8</v>
      </c>
      <c r="D6" s="400">
        <v>14356.96</v>
      </c>
      <c r="E6" s="400">
        <v>14633.94</v>
      </c>
      <c r="F6" s="400">
        <v>14715.348</v>
      </c>
    </row>
    <row r="7" spans="1:6" s="636" customFormat="1">
      <c r="A7" s="639" t="s">
        <v>1183</v>
      </c>
      <c r="D7" s="640"/>
      <c r="E7" s="641"/>
      <c r="F7" s="641"/>
    </row>
    <row r="8" spans="1:6" s="636" customFormat="1">
      <c r="A8" s="634" t="s">
        <v>1184</v>
      </c>
      <c r="D8" s="640"/>
      <c r="E8" s="641"/>
      <c r="F8" s="641"/>
    </row>
    <row r="9" spans="1:6" s="636" customFormat="1">
      <c r="A9" s="642" t="s">
        <v>427</v>
      </c>
      <c r="B9" s="643"/>
      <c r="C9" s="643"/>
      <c r="D9" s="398"/>
      <c r="E9" s="398"/>
      <c r="F9" s="398"/>
    </row>
    <row r="10" spans="1:6">
      <c r="B10" s="399"/>
      <c r="C10" s="398"/>
      <c r="D10" s="398"/>
      <c r="E10" s="398"/>
      <c r="F10" s="398"/>
    </row>
  </sheetData>
  <mergeCells count="3">
    <mergeCell ref="A2:A3"/>
    <mergeCell ref="B2:F2"/>
    <mergeCell ref="A1:F1"/>
  </mergeCells>
  <printOptions horizontalCentered="1"/>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zoomScale="70" zoomScaleNormal="115" zoomScaleSheetLayoutView="70" workbookViewId="0">
      <selection activeCell="K24" sqref="K24"/>
    </sheetView>
  </sheetViews>
  <sheetFormatPr defaultColWidth="9.140625" defaultRowHeight="12.75"/>
  <cols>
    <col min="1" max="1" width="9.140625" style="654" customWidth="1"/>
    <col min="2" max="2" width="7.140625" style="654" customWidth="1"/>
    <col min="3" max="4" width="10" style="654" customWidth="1"/>
    <col min="5" max="5" width="11.140625" style="654" customWidth="1"/>
    <col min="6" max="6" width="10.7109375" style="654" customWidth="1"/>
    <col min="7" max="7" width="12.42578125" style="654" customWidth="1"/>
    <col min="8" max="8" width="8.85546875" style="654" customWidth="1"/>
    <col min="9" max="9" width="11.42578125" style="654" customWidth="1"/>
    <col min="10" max="10" width="10.42578125" style="654" customWidth="1"/>
    <col min="11" max="11" width="12.42578125" style="654" bestFit="1" customWidth="1"/>
    <col min="12" max="12" width="8.42578125" style="654" customWidth="1"/>
    <col min="13" max="13" width="10.28515625" style="654" customWidth="1"/>
    <col min="14" max="14" width="8.42578125" style="654" customWidth="1"/>
    <col min="15" max="15" width="9.7109375" style="654" customWidth="1"/>
    <col min="16" max="16" width="9.140625" style="654"/>
    <col min="17" max="17" width="10.7109375" style="654" customWidth="1"/>
    <col min="18" max="16384" width="9.140625" style="654"/>
  </cols>
  <sheetData>
    <row r="1" spans="1:20" s="644" customFormat="1" ht="20.45" customHeight="1">
      <c r="A1" s="1064" t="s">
        <v>787</v>
      </c>
      <c r="B1" s="1064"/>
      <c r="C1" s="1064"/>
      <c r="D1" s="1064"/>
      <c r="E1" s="1064"/>
      <c r="F1" s="1064"/>
      <c r="G1" s="1064"/>
      <c r="H1" s="1064"/>
      <c r="I1" s="1064"/>
      <c r="J1" s="1064"/>
      <c r="K1" s="1064"/>
      <c r="L1" s="1064"/>
      <c r="M1" s="757"/>
      <c r="N1" s="757"/>
    </row>
    <row r="2" spans="1:20" s="644" customFormat="1" ht="15.75">
      <c r="A2" s="1060" t="s">
        <v>414</v>
      </c>
      <c r="B2" s="1061"/>
      <c r="C2" s="1061"/>
      <c r="D2" s="1061"/>
      <c r="E2" s="1061"/>
      <c r="F2" s="1061"/>
      <c r="G2" s="1061"/>
      <c r="H2" s="1061"/>
      <c r="I2" s="1061"/>
      <c r="J2" s="1061"/>
      <c r="K2" s="1061"/>
      <c r="L2" s="1061"/>
      <c r="M2" s="1061"/>
      <c r="N2" s="1061"/>
      <c r="O2" s="1061"/>
      <c r="P2" s="1061"/>
      <c r="Q2" s="1062"/>
    </row>
    <row r="3" spans="1:20" s="645" customFormat="1" ht="27.75" customHeight="1">
      <c r="A3" s="1065" t="s">
        <v>361</v>
      </c>
      <c r="B3" s="1065" t="s">
        <v>431</v>
      </c>
      <c r="C3" s="1067" t="s">
        <v>416</v>
      </c>
      <c r="D3" s="1068"/>
      <c r="E3" s="1067" t="s">
        <v>421</v>
      </c>
      <c r="F3" s="1068"/>
      <c r="G3" s="1067" t="s">
        <v>428</v>
      </c>
      <c r="H3" s="1068"/>
      <c r="I3" s="1067" t="s">
        <v>419</v>
      </c>
      <c r="J3" s="1068"/>
      <c r="K3" s="1067" t="s">
        <v>784</v>
      </c>
      <c r="L3" s="1068"/>
      <c r="M3" s="1067" t="s">
        <v>772</v>
      </c>
      <c r="N3" s="1068"/>
      <c r="O3" s="1067" t="s">
        <v>448</v>
      </c>
      <c r="P3" s="1068"/>
      <c r="Q3" s="1067" t="s">
        <v>624</v>
      </c>
      <c r="R3" s="1068"/>
      <c r="S3" s="1063" t="s">
        <v>434</v>
      </c>
      <c r="T3" s="1063"/>
    </row>
    <row r="4" spans="1:20" s="645" customFormat="1" ht="38.25" customHeight="1">
      <c r="A4" s="1066"/>
      <c r="B4" s="1066"/>
      <c r="C4" s="763" t="s">
        <v>432</v>
      </c>
      <c r="D4" s="646" t="s">
        <v>976</v>
      </c>
      <c r="E4" s="763" t="s">
        <v>432</v>
      </c>
      <c r="F4" s="763" t="s">
        <v>976</v>
      </c>
      <c r="G4" s="763" t="s">
        <v>432</v>
      </c>
      <c r="H4" s="763" t="s">
        <v>976</v>
      </c>
      <c r="I4" s="763" t="s">
        <v>432</v>
      </c>
      <c r="J4" s="763" t="s">
        <v>976</v>
      </c>
      <c r="K4" s="763" t="s">
        <v>432</v>
      </c>
      <c r="L4" s="763" t="s">
        <v>976</v>
      </c>
      <c r="M4" s="763" t="s">
        <v>432</v>
      </c>
      <c r="N4" s="763" t="s">
        <v>976</v>
      </c>
      <c r="O4" s="763" t="s">
        <v>432</v>
      </c>
      <c r="P4" s="763" t="s">
        <v>976</v>
      </c>
      <c r="Q4" s="763" t="s">
        <v>432</v>
      </c>
      <c r="R4" s="763" t="s">
        <v>976</v>
      </c>
      <c r="S4" s="763" t="s">
        <v>433</v>
      </c>
      <c r="T4" s="756" t="s">
        <v>978</v>
      </c>
    </row>
    <row r="5" spans="1:20" s="648" customFormat="1">
      <c r="A5" s="647" t="s">
        <v>1152</v>
      </c>
      <c r="B5" s="405">
        <v>258</v>
      </c>
      <c r="C5" s="405">
        <v>1220712</v>
      </c>
      <c r="D5" s="405">
        <v>112196.54913279999</v>
      </c>
      <c r="E5" s="405">
        <v>80936813</v>
      </c>
      <c r="F5" s="405">
        <v>2645378.3559164</v>
      </c>
      <c r="G5" s="405">
        <v>9014877</v>
      </c>
      <c r="H5" s="405">
        <v>1508483.7718249999</v>
      </c>
      <c r="I5" s="405">
        <v>52624594</v>
      </c>
      <c r="J5" s="405">
        <v>2402009.9602549998</v>
      </c>
      <c r="K5" s="405">
        <v>573164</v>
      </c>
      <c r="L5" s="405">
        <v>41639.747540000004</v>
      </c>
      <c r="M5" s="405">
        <v>59585</v>
      </c>
      <c r="N5" s="405">
        <v>4714.0308125000001</v>
      </c>
      <c r="O5" s="405">
        <v>476558</v>
      </c>
      <c r="P5" s="405">
        <v>39505.410980000001</v>
      </c>
      <c r="Q5" s="405">
        <v>144906303</v>
      </c>
      <c r="R5" s="405">
        <v>6753927.8264616998</v>
      </c>
      <c r="S5" s="405">
        <v>195536</v>
      </c>
      <c r="T5" s="405">
        <v>16477.263542000001</v>
      </c>
    </row>
    <row r="6" spans="1:20" s="648" customFormat="1">
      <c r="A6" s="647" t="s">
        <v>1153</v>
      </c>
      <c r="B6" s="405">
        <v>20</v>
      </c>
      <c r="C6" s="405">
        <v>52665</v>
      </c>
      <c r="D6" s="405">
        <v>5068.0996829999985</v>
      </c>
      <c r="E6" s="405">
        <v>5572359</v>
      </c>
      <c r="F6" s="405">
        <v>181408.45973629996</v>
      </c>
      <c r="G6" s="405">
        <v>352270</v>
      </c>
      <c r="H6" s="405">
        <v>61645.397339999996</v>
      </c>
      <c r="I6" s="405">
        <v>3527954</v>
      </c>
      <c r="J6" s="405">
        <v>244272.98051750008</v>
      </c>
      <c r="K6" s="405">
        <v>31175</v>
      </c>
      <c r="L6" s="405">
        <v>2355.3135399999996</v>
      </c>
      <c r="M6" s="405">
        <v>42</v>
      </c>
      <c r="N6" s="405">
        <v>4.4054624999999996</v>
      </c>
      <c r="O6" s="405">
        <v>23</v>
      </c>
      <c r="P6" s="405">
        <v>2.5126999999999997</v>
      </c>
      <c r="Q6" s="405">
        <v>9536488</v>
      </c>
      <c r="R6" s="405">
        <v>494757.16897930007</v>
      </c>
      <c r="S6" s="405">
        <v>266259</v>
      </c>
      <c r="T6" s="405">
        <v>17166.226675000002</v>
      </c>
    </row>
    <row r="7" spans="1:20" s="650" customFormat="1">
      <c r="A7" s="649">
        <v>44681</v>
      </c>
      <c r="B7" s="404">
        <v>20</v>
      </c>
      <c r="C7" s="404">
        <v>52665</v>
      </c>
      <c r="D7" s="404">
        <v>5068.0996829999985</v>
      </c>
      <c r="E7" s="404">
        <v>5572359</v>
      </c>
      <c r="F7" s="404">
        <v>181408.45973629996</v>
      </c>
      <c r="G7" s="404">
        <v>352270</v>
      </c>
      <c r="H7" s="404">
        <v>61645.397339999996</v>
      </c>
      <c r="I7" s="404">
        <v>3527954</v>
      </c>
      <c r="J7" s="404">
        <v>244272.98051750008</v>
      </c>
      <c r="K7" s="404">
        <v>31175</v>
      </c>
      <c r="L7" s="404">
        <v>2355.3135399999996</v>
      </c>
      <c r="M7" s="404">
        <v>42</v>
      </c>
      <c r="N7" s="404">
        <v>4.4054624999999996</v>
      </c>
      <c r="O7" s="404">
        <v>23</v>
      </c>
      <c r="P7" s="404">
        <v>2.5126999999999997</v>
      </c>
      <c r="Q7" s="404">
        <v>9536488</v>
      </c>
      <c r="R7" s="404">
        <v>494757.16897930007</v>
      </c>
      <c r="S7" s="404">
        <v>266259</v>
      </c>
      <c r="T7" s="404">
        <v>17166.226675000002</v>
      </c>
    </row>
    <row r="8" spans="1:20" s="653" customFormat="1">
      <c r="A8" s="651"/>
      <c r="B8" s="407"/>
      <c r="C8" s="406"/>
      <c r="D8" s="406"/>
      <c r="E8" s="406"/>
      <c r="F8" s="406"/>
      <c r="G8" s="406"/>
      <c r="H8" s="652"/>
      <c r="I8" s="406"/>
      <c r="J8" s="406"/>
      <c r="K8" s="406"/>
      <c r="L8" s="652"/>
      <c r="M8" s="406"/>
      <c r="N8" s="652"/>
      <c r="O8" s="406"/>
    </row>
    <row r="9" spans="1:20">
      <c r="O9" s="655"/>
      <c r="R9" s="655"/>
      <c r="T9" s="655"/>
    </row>
    <row r="10" spans="1:20">
      <c r="A10" s="1069" t="s">
        <v>625</v>
      </c>
      <c r="B10" s="1069" t="s">
        <v>431</v>
      </c>
      <c r="C10" s="1072" t="s">
        <v>421</v>
      </c>
      <c r="D10" s="1073"/>
      <c r="E10" s="1073"/>
      <c r="F10" s="1074"/>
      <c r="G10" s="1072" t="s">
        <v>428</v>
      </c>
      <c r="H10" s="1073"/>
      <c r="I10" s="1073"/>
      <c r="J10" s="1074"/>
      <c r="K10" s="1072" t="s">
        <v>419</v>
      </c>
      <c r="L10" s="1073"/>
      <c r="M10" s="1073"/>
      <c r="N10" s="1074"/>
      <c r="O10" s="1075" t="s">
        <v>626</v>
      </c>
      <c r="P10" s="1075"/>
      <c r="Q10" s="1072" t="s">
        <v>434</v>
      </c>
      <c r="R10" s="1074"/>
    </row>
    <row r="11" spans="1:20" ht="12.75" customHeight="1">
      <c r="A11" s="1070"/>
      <c r="B11" s="1070"/>
      <c r="C11" s="1076" t="s">
        <v>627</v>
      </c>
      <c r="D11" s="1077"/>
      <c r="E11" s="1076" t="s">
        <v>628</v>
      </c>
      <c r="F11" s="1077"/>
      <c r="G11" s="1076" t="s">
        <v>627</v>
      </c>
      <c r="H11" s="1077"/>
      <c r="I11" s="1076" t="s">
        <v>628</v>
      </c>
      <c r="J11" s="1077"/>
      <c r="K11" s="1076" t="s">
        <v>627</v>
      </c>
      <c r="L11" s="1077"/>
      <c r="M11" s="1076" t="s">
        <v>628</v>
      </c>
      <c r="N11" s="1077"/>
      <c r="O11" s="1069" t="s">
        <v>432</v>
      </c>
      <c r="P11" s="1065" t="s">
        <v>977</v>
      </c>
      <c r="Q11" s="1069" t="s">
        <v>433</v>
      </c>
      <c r="R11" s="1069" t="s">
        <v>629</v>
      </c>
    </row>
    <row r="12" spans="1:20" ht="38.25">
      <c r="A12" s="1071"/>
      <c r="B12" s="1071"/>
      <c r="C12" s="758" t="s">
        <v>432</v>
      </c>
      <c r="D12" s="646" t="s">
        <v>976</v>
      </c>
      <c r="E12" s="758" t="s">
        <v>432</v>
      </c>
      <c r="F12" s="646" t="s">
        <v>976</v>
      </c>
      <c r="G12" s="758" t="s">
        <v>432</v>
      </c>
      <c r="H12" s="646" t="s">
        <v>976</v>
      </c>
      <c r="I12" s="758" t="s">
        <v>432</v>
      </c>
      <c r="J12" s="646" t="s">
        <v>976</v>
      </c>
      <c r="K12" s="758" t="s">
        <v>432</v>
      </c>
      <c r="L12" s="646" t="s">
        <v>976</v>
      </c>
      <c r="M12" s="758" t="s">
        <v>432</v>
      </c>
      <c r="N12" s="646" t="s">
        <v>976</v>
      </c>
      <c r="O12" s="1071"/>
      <c r="P12" s="1066"/>
      <c r="Q12" s="1071"/>
      <c r="R12" s="1071"/>
    </row>
    <row r="13" spans="1:20">
      <c r="A13" s="647" t="s">
        <v>1152</v>
      </c>
      <c r="B13" s="198">
        <v>258</v>
      </c>
      <c r="C13" s="198">
        <v>399542</v>
      </c>
      <c r="D13" s="198">
        <v>147880.92247200003</v>
      </c>
      <c r="E13" s="198">
        <v>294918</v>
      </c>
      <c r="F13" s="198">
        <v>110573.010287</v>
      </c>
      <c r="G13" s="198">
        <v>1662</v>
      </c>
      <c r="H13" s="198">
        <v>342.59402899999998</v>
      </c>
      <c r="I13" s="198">
        <v>1271</v>
      </c>
      <c r="J13" s="198">
        <v>258.82355000000001</v>
      </c>
      <c r="K13" s="198">
        <v>14369085</v>
      </c>
      <c r="L13" s="198">
        <v>904240.89439300017</v>
      </c>
      <c r="M13" s="198">
        <v>14272079</v>
      </c>
      <c r="N13" s="198">
        <v>864533.30664299999</v>
      </c>
      <c r="O13" s="198">
        <v>29338557</v>
      </c>
      <c r="P13" s="198">
        <v>2027829.5328100002</v>
      </c>
      <c r="Q13" s="198">
        <v>38998</v>
      </c>
      <c r="R13" s="198">
        <v>3998.51393925</v>
      </c>
    </row>
    <row r="14" spans="1:20" s="656" customFormat="1">
      <c r="A14" s="647" t="s">
        <v>1153</v>
      </c>
      <c r="B14" s="405">
        <v>20</v>
      </c>
      <c r="C14" s="405">
        <v>35764</v>
      </c>
      <c r="D14" s="405">
        <v>9042.0376550000001</v>
      </c>
      <c r="E14" s="405">
        <v>32310</v>
      </c>
      <c r="F14" s="405">
        <v>9736.4392380000081</v>
      </c>
      <c r="G14" s="405">
        <v>71</v>
      </c>
      <c r="H14" s="405">
        <v>14.588183000000001</v>
      </c>
      <c r="I14" s="405">
        <v>47</v>
      </c>
      <c r="J14" s="405">
        <v>9.1228189999999998</v>
      </c>
      <c r="K14" s="405">
        <v>2189329</v>
      </c>
      <c r="L14" s="405">
        <v>173756.91570300001</v>
      </c>
      <c r="M14" s="405">
        <v>2052559</v>
      </c>
      <c r="N14" s="405">
        <v>148860.84214200001</v>
      </c>
      <c r="O14" s="405">
        <v>4310080</v>
      </c>
      <c r="P14" s="405">
        <v>341419.94574</v>
      </c>
      <c r="Q14" s="405">
        <v>35941</v>
      </c>
      <c r="R14" s="405">
        <v>4401.2355232500004</v>
      </c>
    </row>
    <row r="15" spans="1:20" s="656" customFormat="1">
      <c r="A15" s="649">
        <v>44681</v>
      </c>
      <c r="B15" s="404">
        <v>20</v>
      </c>
      <c r="C15" s="404">
        <v>35764</v>
      </c>
      <c r="D15" s="404">
        <v>9042.0376550000001</v>
      </c>
      <c r="E15" s="404">
        <v>32310</v>
      </c>
      <c r="F15" s="404">
        <v>9736.4392380000081</v>
      </c>
      <c r="G15" s="404">
        <v>71</v>
      </c>
      <c r="H15" s="404">
        <v>14.588183000000001</v>
      </c>
      <c r="I15" s="404">
        <v>47</v>
      </c>
      <c r="J15" s="404">
        <v>9.1228189999999998</v>
      </c>
      <c r="K15" s="404">
        <v>2189329</v>
      </c>
      <c r="L15" s="404">
        <v>173756.91570300001</v>
      </c>
      <c r="M15" s="404">
        <v>2052559</v>
      </c>
      <c r="N15" s="404">
        <v>148860.84214200001</v>
      </c>
      <c r="O15" s="404">
        <v>4310080</v>
      </c>
      <c r="P15" s="404">
        <v>341419.94574</v>
      </c>
      <c r="Q15" s="404">
        <v>35941</v>
      </c>
      <c r="R15" s="404">
        <v>4401.2355232500004</v>
      </c>
    </row>
    <row r="16" spans="1:20">
      <c r="L16" s="657"/>
      <c r="M16" s="657"/>
      <c r="N16" s="657"/>
      <c r="O16" s="658"/>
      <c r="P16" s="658"/>
      <c r="Q16" s="659"/>
      <c r="R16" s="659"/>
      <c r="S16" s="658"/>
      <c r="T16" s="658"/>
    </row>
    <row r="17" spans="1:20">
      <c r="A17" s="651" t="s">
        <v>1183</v>
      </c>
      <c r="D17" s="660"/>
      <c r="E17" s="657"/>
      <c r="F17" s="657"/>
      <c r="G17" s="657"/>
      <c r="H17" s="657"/>
      <c r="I17" s="657"/>
      <c r="J17" s="657"/>
      <c r="K17" s="657"/>
      <c r="L17" s="661"/>
      <c r="M17" s="661"/>
      <c r="N17" s="661"/>
      <c r="O17" s="658"/>
      <c r="P17" s="658"/>
      <c r="Q17" s="659"/>
      <c r="R17" s="659"/>
      <c r="S17" s="658"/>
      <c r="T17" s="658"/>
    </row>
    <row r="18" spans="1:20">
      <c r="A18" s="654" t="s">
        <v>785</v>
      </c>
    </row>
    <row r="19" spans="1:20">
      <c r="A19" s="654" t="s">
        <v>786</v>
      </c>
    </row>
    <row r="20" spans="1:20" ht="24" customHeight="1">
      <c r="A20" s="662" t="s">
        <v>429</v>
      </c>
      <c r="B20" s="662"/>
      <c r="C20" s="662"/>
      <c r="D20" s="662"/>
      <c r="E20" s="662"/>
      <c r="F20" s="662"/>
    </row>
    <row r="42" ht="34.5" customHeight="1"/>
    <row r="43" ht="31.5" customHeight="1"/>
    <row r="44" ht="15.75" customHeight="1"/>
    <row r="50" ht="15.75" customHeight="1"/>
    <row r="51" ht="15" customHeight="1"/>
  </sheetData>
  <mergeCells count="32">
    <mergeCell ref="O10:P10"/>
    <mergeCell ref="Q10:R10"/>
    <mergeCell ref="C11:D11"/>
    <mergeCell ref="E11:F11"/>
    <mergeCell ref="G11:H11"/>
    <mergeCell ref="I11:J11"/>
    <mergeCell ref="K11:L11"/>
    <mergeCell ref="M11:N11"/>
    <mergeCell ref="O11:O12"/>
    <mergeCell ref="P11:P12"/>
    <mergeCell ref="Q11:Q12"/>
    <mergeCell ref="R11:R12"/>
    <mergeCell ref="A10:A12"/>
    <mergeCell ref="B10:B12"/>
    <mergeCell ref="C10:F10"/>
    <mergeCell ref="G10:J10"/>
    <mergeCell ref="K10:N10"/>
    <mergeCell ref="A2:Q2"/>
    <mergeCell ref="S3:T3"/>
    <mergeCell ref="A1:F1"/>
    <mergeCell ref="A3:A4"/>
    <mergeCell ref="B3:B4"/>
    <mergeCell ref="C3:D3"/>
    <mergeCell ref="E3:F3"/>
    <mergeCell ref="G3:H3"/>
    <mergeCell ref="M3:N3"/>
    <mergeCell ref="K3:L3"/>
    <mergeCell ref="Q3:R3"/>
    <mergeCell ref="O3:P3"/>
    <mergeCell ref="G1:J1"/>
    <mergeCell ref="K1:L1"/>
    <mergeCell ref="I3:J3"/>
  </mergeCells>
  <printOptions horizontalCentered="1"/>
  <pageMargins left="0.7" right="0.7" top="0.75" bottom="0.75" header="0.3" footer="0.3"/>
  <pageSetup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view="pageBreakPreview" zoomScale="85" zoomScaleNormal="115" zoomScaleSheetLayoutView="85" workbookViewId="0">
      <selection activeCell="L17" sqref="L17"/>
    </sheetView>
  </sheetViews>
  <sheetFormatPr defaultColWidth="9.140625" defaultRowHeight="12.75"/>
  <cols>
    <col min="1" max="1" width="9.140625" style="656" customWidth="1"/>
    <col min="2" max="2" width="7.140625" style="656" customWidth="1"/>
    <col min="3" max="4" width="10.5703125" style="656" customWidth="1"/>
    <col min="5" max="6" width="8.28515625" style="656" customWidth="1"/>
    <col min="7" max="20" width="8.85546875" style="656" customWidth="1"/>
    <col min="21" max="23" width="10.5703125" style="656" customWidth="1"/>
    <col min="24" max="16384" width="9.140625" style="656"/>
  </cols>
  <sheetData>
    <row r="1" spans="1:20" ht="15.75">
      <c r="A1" s="663" t="s">
        <v>788</v>
      </c>
      <c r="B1" s="663"/>
      <c r="C1" s="664"/>
      <c r="D1" s="664"/>
      <c r="E1" s="665"/>
      <c r="F1" s="665"/>
      <c r="G1" s="665"/>
      <c r="H1" s="665"/>
      <c r="I1" s="665"/>
      <c r="J1" s="665"/>
      <c r="K1" s="665"/>
      <c r="L1" s="665"/>
    </row>
    <row r="2" spans="1:20" ht="12.75" customHeight="1">
      <c r="A2" s="1069" t="s">
        <v>361</v>
      </c>
      <c r="B2" s="1069" t="s">
        <v>431</v>
      </c>
      <c r="C2" s="1080" t="s">
        <v>1186</v>
      </c>
      <c r="D2" s="1080"/>
      <c r="E2" s="1080"/>
      <c r="F2" s="1080"/>
      <c r="G2" s="1080"/>
      <c r="H2" s="1080"/>
      <c r="I2" s="1080"/>
      <c r="J2" s="1080"/>
      <c r="K2" s="1080"/>
      <c r="L2" s="1081"/>
      <c r="M2" s="1082" t="s">
        <v>415</v>
      </c>
      <c r="N2" s="1080"/>
      <c r="O2" s="1080"/>
      <c r="P2" s="1080"/>
      <c r="Q2" s="1080"/>
      <c r="R2" s="1080"/>
      <c r="S2" s="1080"/>
      <c r="T2" s="1081"/>
    </row>
    <row r="3" spans="1:20" ht="39.75" customHeight="1">
      <c r="A3" s="1070"/>
      <c r="B3" s="1070"/>
      <c r="C3" s="1083" t="s">
        <v>630</v>
      </c>
      <c r="D3" s="1084"/>
      <c r="E3" s="1083" t="s">
        <v>631</v>
      </c>
      <c r="F3" s="1084"/>
      <c r="G3" s="1083" t="s">
        <v>422</v>
      </c>
      <c r="H3" s="1084"/>
      <c r="I3" s="1078" t="s">
        <v>624</v>
      </c>
      <c r="J3" s="1079"/>
      <c r="K3" s="1078" t="s">
        <v>434</v>
      </c>
      <c r="L3" s="1079"/>
      <c r="M3" s="1078" t="s">
        <v>632</v>
      </c>
      <c r="N3" s="1079"/>
      <c r="O3" s="1078" t="s">
        <v>633</v>
      </c>
      <c r="P3" s="1079"/>
      <c r="Q3" s="1078" t="s">
        <v>626</v>
      </c>
      <c r="R3" s="1079"/>
      <c r="S3" s="1078" t="s">
        <v>634</v>
      </c>
      <c r="T3" s="1079"/>
    </row>
    <row r="4" spans="1:20" s="666" customFormat="1" ht="34.5" customHeight="1">
      <c r="A4" s="1070"/>
      <c r="B4" s="1070"/>
      <c r="C4" s="755" t="s">
        <v>432</v>
      </c>
      <c r="D4" s="755" t="s">
        <v>980</v>
      </c>
      <c r="E4" s="755" t="s">
        <v>432</v>
      </c>
      <c r="F4" s="755" t="s">
        <v>980</v>
      </c>
      <c r="G4" s="755" t="s">
        <v>432</v>
      </c>
      <c r="H4" s="755" t="s">
        <v>980</v>
      </c>
      <c r="I4" s="755" t="s">
        <v>432</v>
      </c>
      <c r="J4" s="755" t="s">
        <v>976</v>
      </c>
      <c r="K4" s="755" t="s">
        <v>433</v>
      </c>
      <c r="L4" s="755" t="s">
        <v>978</v>
      </c>
      <c r="M4" s="755" t="s">
        <v>432</v>
      </c>
      <c r="N4" s="755" t="s">
        <v>976</v>
      </c>
      <c r="O4" s="755" t="s">
        <v>432</v>
      </c>
      <c r="P4" s="755" t="s">
        <v>980</v>
      </c>
      <c r="Q4" s="755" t="s">
        <v>432</v>
      </c>
      <c r="R4" s="755" t="s">
        <v>980</v>
      </c>
      <c r="S4" s="755" t="s">
        <v>433</v>
      </c>
      <c r="T4" s="755" t="s">
        <v>635</v>
      </c>
    </row>
    <row r="5" spans="1:20" s="648" customFormat="1">
      <c r="A5" s="667" t="s">
        <v>1152</v>
      </c>
      <c r="B5" s="668">
        <v>261</v>
      </c>
      <c r="C5" s="668">
        <v>11056852</v>
      </c>
      <c r="D5" s="668">
        <v>455941.35759000009</v>
      </c>
      <c r="E5" s="668">
        <v>8178</v>
      </c>
      <c r="F5" s="668">
        <v>607.50144750000004</v>
      </c>
      <c r="G5" s="668">
        <v>3182</v>
      </c>
      <c r="H5" s="668">
        <v>149.69983000000002</v>
      </c>
      <c r="I5" s="668">
        <v>11068212</v>
      </c>
      <c r="J5" s="668">
        <v>456698.55240749993</v>
      </c>
      <c r="K5" s="668">
        <v>63795</v>
      </c>
      <c r="L5" s="668">
        <v>2708.18</v>
      </c>
      <c r="M5" s="668">
        <v>10407</v>
      </c>
      <c r="N5" s="668">
        <v>367.40802500000001</v>
      </c>
      <c r="O5" s="668">
        <v>3874</v>
      </c>
      <c r="P5" s="668">
        <v>119.891425</v>
      </c>
      <c r="Q5" s="668">
        <v>14281</v>
      </c>
      <c r="R5" s="668">
        <v>487.29944999999998</v>
      </c>
      <c r="S5" s="405">
        <v>844</v>
      </c>
      <c r="T5" s="405">
        <v>27.47</v>
      </c>
    </row>
    <row r="6" spans="1:20" s="648" customFormat="1" ht="14.1" customHeight="1">
      <c r="A6" s="647" t="s">
        <v>1153</v>
      </c>
      <c r="B6" s="668">
        <v>20</v>
      </c>
      <c r="C6" s="668">
        <v>534945</v>
      </c>
      <c r="D6" s="668">
        <v>22958.766094999999</v>
      </c>
      <c r="E6" s="668">
        <v>2610</v>
      </c>
      <c r="F6" s="668">
        <v>216.73988000000003</v>
      </c>
      <c r="G6" s="668">
        <v>328</v>
      </c>
      <c r="H6" s="668">
        <v>18.52478</v>
      </c>
      <c r="I6" s="668">
        <v>537883</v>
      </c>
      <c r="J6" s="668">
        <v>23194.030755</v>
      </c>
      <c r="K6" s="668">
        <v>63856</v>
      </c>
      <c r="L6" s="668">
        <v>2866.92</v>
      </c>
      <c r="M6" s="668">
        <v>7215</v>
      </c>
      <c r="N6" s="668">
        <v>244.01123250000001</v>
      </c>
      <c r="O6" s="668">
        <v>3726</v>
      </c>
      <c r="P6" s="668">
        <v>119.6408275</v>
      </c>
      <c r="Q6" s="668">
        <v>10941</v>
      </c>
      <c r="R6" s="668">
        <v>363.65206000000001</v>
      </c>
      <c r="S6" s="668">
        <v>1001</v>
      </c>
      <c r="T6" s="668">
        <v>35.092154999999998</v>
      </c>
    </row>
    <row r="7" spans="1:20" s="670" customFormat="1">
      <c r="A7" s="683">
        <v>44681</v>
      </c>
      <c r="B7" s="669">
        <v>20</v>
      </c>
      <c r="C7" s="669">
        <v>534945</v>
      </c>
      <c r="D7" s="669">
        <v>22958.766094999999</v>
      </c>
      <c r="E7" s="669">
        <v>2610</v>
      </c>
      <c r="F7" s="669">
        <v>216.73988000000003</v>
      </c>
      <c r="G7" s="669">
        <v>328</v>
      </c>
      <c r="H7" s="669">
        <v>18.52478</v>
      </c>
      <c r="I7" s="137">
        <v>537883</v>
      </c>
      <c r="J7" s="137">
        <v>23194.030755</v>
      </c>
      <c r="K7" s="137">
        <v>63856</v>
      </c>
      <c r="L7" s="137">
        <v>2866.92</v>
      </c>
      <c r="M7" s="137">
        <v>7215</v>
      </c>
      <c r="N7" s="137">
        <v>244.01123250000001</v>
      </c>
      <c r="O7" s="137">
        <v>3726</v>
      </c>
      <c r="P7" s="137">
        <v>119.6408275</v>
      </c>
      <c r="Q7" s="137">
        <v>10941</v>
      </c>
      <c r="R7" s="137">
        <v>363.65206000000001</v>
      </c>
      <c r="S7" s="137">
        <v>1001</v>
      </c>
      <c r="T7" s="137">
        <v>35.092154999999998</v>
      </c>
    </row>
    <row r="8" spans="1:20">
      <c r="G8" s="410"/>
      <c r="H8" s="410"/>
      <c r="I8" s="410" t="s">
        <v>622</v>
      </c>
      <c r="J8" s="410" t="s">
        <v>622</v>
      </c>
      <c r="K8" s="410"/>
      <c r="L8" s="410"/>
      <c r="M8" s="408"/>
      <c r="N8" s="671"/>
      <c r="O8" s="409"/>
      <c r="P8" s="671"/>
      <c r="Q8" s="408"/>
      <c r="R8" s="671"/>
      <c r="S8" s="408"/>
      <c r="T8" s="671"/>
    </row>
    <row r="9" spans="1:20" ht="15">
      <c r="A9" s="672" t="s">
        <v>1183</v>
      </c>
      <c r="B9" s="673"/>
      <c r="C9" s="674"/>
      <c r="D9" s="674"/>
      <c r="E9" s="410"/>
      <c r="F9" s="410"/>
      <c r="G9" s="410"/>
      <c r="H9" s="410"/>
      <c r="I9" s="410"/>
      <c r="J9" s="410"/>
      <c r="K9" s="410"/>
      <c r="L9" s="410"/>
      <c r="M9" s="408"/>
      <c r="N9" s="671"/>
      <c r="O9" s="409"/>
      <c r="P9" s="671"/>
      <c r="Q9" s="408"/>
      <c r="R9" s="671"/>
      <c r="S9" s="408"/>
      <c r="T9" s="671"/>
    </row>
    <row r="10" spans="1:20" ht="15">
      <c r="A10" s="675" t="s">
        <v>769</v>
      </c>
      <c r="B10" s="676"/>
      <c r="C10" s="676"/>
      <c r="D10" s="676"/>
      <c r="E10" s="676"/>
      <c r="F10" s="676"/>
      <c r="G10" s="676"/>
      <c r="H10" s="676"/>
      <c r="I10" s="676"/>
      <c r="J10" s="676"/>
      <c r="K10" s="676"/>
      <c r="L10" s="676"/>
      <c r="M10" s="676"/>
      <c r="N10" s="676"/>
      <c r="O10" s="677"/>
    </row>
    <row r="11" spans="1:20" ht="15">
      <c r="A11" s="675" t="s">
        <v>979</v>
      </c>
      <c r="B11" s="676"/>
      <c r="C11" s="676"/>
      <c r="D11" s="676"/>
      <c r="E11" s="676"/>
      <c r="F11" s="676"/>
      <c r="G11" s="676"/>
      <c r="H11" s="676"/>
      <c r="I11" s="676"/>
      <c r="J11" s="676"/>
      <c r="K11" s="676"/>
      <c r="L11" s="676"/>
      <c r="M11" s="676"/>
      <c r="N11" s="676"/>
    </row>
    <row r="12" spans="1:20" ht="15">
      <c r="A12" s="678" t="s">
        <v>430</v>
      </c>
      <c r="C12" s="656" t="s">
        <v>622</v>
      </c>
      <c r="E12" s="679"/>
      <c r="F12" s="679" t="s">
        <v>622</v>
      </c>
    </row>
    <row r="25" ht="13.15" customHeight="1"/>
    <row r="26" ht="13.15" customHeight="1"/>
  </sheetData>
  <mergeCells count="13">
    <mergeCell ref="O3:P3"/>
    <mergeCell ref="Q3:R3"/>
    <mergeCell ref="S3:T3"/>
    <mergeCell ref="A2:A4"/>
    <mergeCell ref="B2:B4"/>
    <mergeCell ref="C2:L2"/>
    <mergeCell ref="M2:T2"/>
    <mergeCell ref="C3:D3"/>
    <mergeCell ref="E3:F3"/>
    <mergeCell ref="G3:H3"/>
    <mergeCell ref="I3:J3"/>
    <mergeCell ref="K3:L3"/>
    <mergeCell ref="M3:N3"/>
  </mergeCells>
  <printOptions horizontalCentered="1"/>
  <pageMargins left="0.7" right="0.7" top="0.75" bottom="0.75" header="0.3" footer="0.3"/>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view="pageBreakPreview" zoomScale="70" zoomScaleNormal="100" zoomScaleSheetLayoutView="70" workbookViewId="0">
      <selection activeCell="Q11" sqref="Q11"/>
    </sheetView>
  </sheetViews>
  <sheetFormatPr defaultColWidth="8.85546875" defaultRowHeight="12.75"/>
  <cols>
    <col min="1" max="2" width="8.85546875" style="680"/>
    <col min="3" max="3" width="9.28515625" style="680" bestFit="1" customWidth="1"/>
    <col min="4" max="4" width="10.42578125" style="680" bestFit="1" customWidth="1"/>
    <col min="5" max="6" width="9.140625" style="680" customWidth="1"/>
    <col min="7" max="7" width="11" style="680" customWidth="1"/>
    <col min="8" max="16384" width="8.85546875" style="680"/>
  </cols>
  <sheetData>
    <row r="1" spans="1:21" ht="15" customHeight="1">
      <c r="A1" s="1086" t="s">
        <v>1187</v>
      </c>
      <c r="B1" s="1086"/>
      <c r="C1" s="1086"/>
      <c r="D1" s="1086"/>
      <c r="E1" s="1086"/>
      <c r="F1" s="1086"/>
      <c r="G1" s="1086"/>
      <c r="H1" s="1086"/>
      <c r="I1" s="1086"/>
      <c r="J1" s="1086"/>
      <c r="K1" s="1086"/>
      <c r="L1" s="1086"/>
      <c r="M1" s="1086"/>
      <c r="N1" s="1086"/>
    </row>
    <row r="2" spans="1:21" ht="15" customHeight="1">
      <c r="A2" s="1061" t="s">
        <v>414</v>
      </c>
      <c r="B2" s="1061"/>
      <c r="C2" s="1061"/>
      <c r="D2" s="1061"/>
      <c r="E2" s="1061"/>
      <c r="F2" s="1061"/>
      <c r="G2" s="1061"/>
      <c r="H2" s="1061"/>
      <c r="I2" s="1061"/>
      <c r="J2" s="1061"/>
      <c r="K2" s="1061"/>
      <c r="L2" s="1061"/>
      <c r="M2" s="1061"/>
      <c r="N2" s="1061"/>
    </row>
    <row r="3" spans="1:21" ht="41.25" customHeight="1">
      <c r="A3" s="1063" t="s">
        <v>361</v>
      </c>
      <c r="B3" s="1063" t="s">
        <v>431</v>
      </c>
      <c r="C3" s="1067" t="s">
        <v>416</v>
      </c>
      <c r="D3" s="1068"/>
      <c r="E3" s="1067" t="s">
        <v>418</v>
      </c>
      <c r="F3" s="1068"/>
      <c r="G3" s="1067" t="s">
        <v>1134</v>
      </c>
      <c r="H3" s="1068"/>
      <c r="I3" s="1067" t="s">
        <v>618</v>
      </c>
      <c r="J3" s="1068"/>
      <c r="K3" s="1067" t="s">
        <v>87</v>
      </c>
      <c r="L3" s="1068"/>
      <c r="M3" s="1063" t="s">
        <v>434</v>
      </c>
      <c r="N3" s="1063"/>
    </row>
    <row r="4" spans="1:21" ht="41.25" customHeight="1">
      <c r="A4" s="1063"/>
      <c r="B4" s="1063"/>
      <c r="C4" s="756" t="s">
        <v>432</v>
      </c>
      <c r="D4" s="756" t="s">
        <v>984</v>
      </c>
      <c r="E4" s="756" t="s">
        <v>432</v>
      </c>
      <c r="F4" s="756" t="s">
        <v>980</v>
      </c>
      <c r="G4" s="756" t="s">
        <v>432</v>
      </c>
      <c r="H4" s="756" t="s">
        <v>980</v>
      </c>
      <c r="I4" s="756" t="s">
        <v>432</v>
      </c>
      <c r="J4" s="756" t="s">
        <v>980</v>
      </c>
      <c r="K4" s="756" t="s">
        <v>432</v>
      </c>
      <c r="L4" s="756" t="s">
        <v>984</v>
      </c>
      <c r="M4" s="756" t="s">
        <v>433</v>
      </c>
      <c r="N4" s="756" t="s">
        <v>983</v>
      </c>
    </row>
    <row r="5" spans="1:21">
      <c r="A5" s="681" t="s">
        <v>1152</v>
      </c>
      <c r="B5" s="198">
        <v>254</v>
      </c>
      <c r="C5" s="198">
        <v>120442</v>
      </c>
      <c r="D5" s="198">
        <v>4870.9331300000003</v>
      </c>
      <c r="E5" s="198">
        <v>1535</v>
      </c>
      <c r="F5" s="198">
        <v>87.287484000000006</v>
      </c>
      <c r="G5" s="198">
        <v>0</v>
      </c>
      <c r="H5" s="198">
        <v>0</v>
      </c>
      <c r="I5" s="198">
        <v>26</v>
      </c>
      <c r="J5" s="198">
        <v>0.57201000000000002</v>
      </c>
      <c r="K5" s="198">
        <v>122003</v>
      </c>
      <c r="L5" s="198">
        <v>4958.7926240000006</v>
      </c>
      <c r="M5" s="198">
        <v>28</v>
      </c>
      <c r="N5" s="198">
        <v>1.0900000000000001</v>
      </c>
    </row>
    <row r="6" spans="1:21" s="682" customFormat="1" ht="15">
      <c r="A6" s="647" t="s">
        <v>1153</v>
      </c>
      <c r="B6" s="405">
        <v>20</v>
      </c>
      <c r="C6" s="405">
        <v>5088</v>
      </c>
      <c r="D6" s="405">
        <v>415.88617499999998</v>
      </c>
      <c r="E6" s="405">
        <v>200</v>
      </c>
      <c r="F6" s="405">
        <v>10.389564999999999</v>
      </c>
      <c r="G6" s="405">
        <v>802</v>
      </c>
      <c r="H6" s="405">
        <v>47.467790000000001</v>
      </c>
      <c r="I6" s="405">
        <v>0</v>
      </c>
      <c r="J6" s="405">
        <v>0</v>
      </c>
      <c r="K6" s="405">
        <v>6090</v>
      </c>
      <c r="L6" s="405">
        <v>473.74352999999996</v>
      </c>
      <c r="M6" s="405">
        <v>47</v>
      </c>
      <c r="N6" s="405">
        <v>3.5</v>
      </c>
    </row>
    <row r="7" spans="1:21" s="677" customFormat="1">
      <c r="A7" s="649">
        <v>44681</v>
      </c>
      <c r="B7" s="404">
        <v>20</v>
      </c>
      <c r="C7" s="404">
        <v>5088</v>
      </c>
      <c r="D7" s="404">
        <v>415.88617499999998</v>
      </c>
      <c r="E7" s="404">
        <v>200</v>
      </c>
      <c r="F7" s="404">
        <v>10.389564999999999</v>
      </c>
      <c r="G7" s="404">
        <v>802</v>
      </c>
      <c r="H7" s="404">
        <v>47.467790000000001</v>
      </c>
      <c r="I7" s="404">
        <v>0</v>
      </c>
      <c r="J7" s="404">
        <v>0</v>
      </c>
      <c r="K7" s="404">
        <v>6090</v>
      </c>
      <c r="L7" s="404">
        <v>473.74352999999996</v>
      </c>
      <c r="M7" s="404">
        <v>47</v>
      </c>
      <c r="N7" s="404">
        <v>3.5</v>
      </c>
    </row>
    <row r="8" spans="1:21" s="677" customFormat="1">
      <c r="A8" s="413"/>
      <c r="B8" s="413"/>
      <c r="C8" s="413"/>
      <c r="D8" s="413"/>
      <c r="E8" s="413"/>
      <c r="F8" s="413"/>
      <c r="G8" s="413"/>
      <c r="H8" s="413"/>
      <c r="I8" s="413"/>
      <c r="J8" s="413"/>
      <c r="K8" s="413"/>
      <c r="L8" s="413"/>
      <c r="M8" s="413"/>
      <c r="N8" s="413"/>
    </row>
    <row r="9" spans="1:21" ht="15.75">
      <c r="A9" s="1087" t="s">
        <v>415</v>
      </c>
      <c r="B9" s="1087"/>
      <c r="C9" s="1087"/>
      <c r="D9" s="1087"/>
      <c r="E9" s="1087"/>
      <c r="F9" s="1087"/>
      <c r="G9" s="1087"/>
      <c r="H9" s="1087"/>
      <c r="I9" s="1087"/>
      <c r="J9" s="1087"/>
      <c r="K9" s="687"/>
      <c r="L9" s="687"/>
      <c r="M9" s="688"/>
      <c r="N9" s="687"/>
      <c r="U9" s="661"/>
    </row>
    <row r="10" spans="1:21">
      <c r="A10" s="1088" t="s">
        <v>625</v>
      </c>
      <c r="B10" s="1088" t="s">
        <v>431</v>
      </c>
      <c r="C10" s="1075" t="s">
        <v>421</v>
      </c>
      <c r="D10" s="1075"/>
      <c r="E10" s="1075"/>
      <c r="F10" s="1075"/>
      <c r="G10" s="1075" t="s">
        <v>87</v>
      </c>
      <c r="H10" s="1072"/>
      <c r="I10" s="1075" t="s">
        <v>434</v>
      </c>
      <c r="J10" s="1075"/>
      <c r="K10" s="687"/>
      <c r="L10" s="687" t="s">
        <v>622</v>
      </c>
      <c r="M10" s="687"/>
      <c r="N10" s="687"/>
      <c r="U10" s="658"/>
    </row>
    <row r="11" spans="1:21">
      <c r="A11" s="1088"/>
      <c r="B11" s="1088"/>
      <c r="C11" s="1089" t="s">
        <v>627</v>
      </c>
      <c r="D11" s="1089"/>
      <c r="E11" s="1089" t="s">
        <v>628</v>
      </c>
      <c r="F11" s="1089"/>
      <c r="G11" s="1069" t="s">
        <v>432</v>
      </c>
      <c r="H11" s="1090" t="s">
        <v>977</v>
      </c>
      <c r="I11" s="1065" t="s">
        <v>433</v>
      </c>
      <c r="J11" s="1088" t="s">
        <v>629</v>
      </c>
      <c r="K11" s="687" t="s">
        <v>622</v>
      </c>
      <c r="L11" s="687"/>
      <c r="M11" s="687"/>
      <c r="N11" s="687"/>
      <c r="U11" s="654" t="s">
        <v>622</v>
      </c>
    </row>
    <row r="12" spans="1:21" ht="38.25">
      <c r="A12" s="1088"/>
      <c r="B12" s="1088"/>
      <c r="C12" s="758" t="s">
        <v>432</v>
      </c>
      <c r="D12" s="763" t="s">
        <v>976</v>
      </c>
      <c r="E12" s="758" t="s">
        <v>432</v>
      </c>
      <c r="F12" s="763" t="s">
        <v>976</v>
      </c>
      <c r="G12" s="1071"/>
      <c r="H12" s="1091"/>
      <c r="I12" s="1066"/>
      <c r="J12" s="1088"/>
      <c r="K12" s="687"/>
      <c r="L12" s="687"/>
      <c r="M12" s="687"/>
      <c r="N12" s="687"/>
    </row>
    <row r="13" spans="1:21">
      <c r="A13" s="689" t="s">
        <v>1152</v>
      </c>
      <c r="B13" s="690">
        <v>259</v>
      </c>
      <c r="C13" s="690">
        <v>7255649</v>
      </c>
      <c r="D13" s="690">
        <v>359750.84</v>
      </c>
      <c r="E13" s="690">
        <v>8841104</v>
      </c>
      <c r="F13" s="690">
        <v>405284.77000000008</v>
      </c>
      <c r="G13" s="690">
        <v>16096753</v>
      </c>
      <c r="H13" s="690">
        <v>765035.61</v>
      </c>
      <c r="I13" s="690">
        <v>15</v>
      </c>
      <c r="J13" s="690">
        <v>0.77174074999999998</v>
      </c>
      <c r="K13" s="691"/>
      <c r="L13" s="688"/>
      <c r="M13" s="687"/>
      <c r="N13" s="687"/>
    </row>
    <row r="14" spans="1:21" s="682" customFormat="1" ht="15">
      <c r="A14" s="692" t="s">
        <v>1153</v>
      </c>
      <c r="B14" s="412">
        <v>20</v>
      </c>
      <c r="C14" s="412">
        <v>3183</v>
      </c>
      <c r="D14" s="412">
        <v>169.38</v>
      </c>
      <c r="E14" s="412">
        <v>4646</v>
      </c>
      <c r="F14" s="412">
        <v>236.99</v>
      </c>
      <c r="G14" s="412">
        <v>7829</v>
      </c>
      <c r="H14" s="412">
        <v>406.37</v>
      </c>
      <c r="I14" s="412">
        <v>20</v>
      </c>
      <c r="J14" s="412">
        <v>1.02</v>
      </c>
      <c r="K14" s="693"/>
      <c r="L14" s="693"/>
      <c r="M14" s="693"/>
      <c r="N14" s="693"/>
    </row>
    <row r="15" spans="1:21" s="677" customFormat="1">
      <c r="A15" s="686">
        <v>44681</v>
      </c>
      <c r="B15" s="411">
        <v>20</v>
      </c>
      <c r="C15" s="411">
        <v>3183</v>
      </c>
      <c r="D15" s="411">
        <v>169.38</v>
      </c>
      <c r="E15" s="694">
        <v>4646</v>
      </c>
      <c r="F15" s="694">
        <v>236.99</v>
      </c>
      <c r="G15" s="694">
        <v>7829</v>
      </c>
      <c r="H15" s="694">
        <v>406.37</v>
      </c>
      <c r="I15" s="695">
        <v>20</v>
      </c>
      <c r="J15" s="695">
        <v>1.02</v>
      </c>
      <c r="M15" s="693"/>
      <c r="N15" s="693"/>
    </row>
    <row r="16" spans="1:21">
      <c r="H16" s="661"/>
      <c r="I16" s="661"/>
      <c r="J16" s="661"/>
      <c r="K16" s="696"/>
      <c r="L16" s="661"/>
      <c r="M16" s="661"/>
      <c r="N16" s="661"/>
    </row>
    <row r="17" spans="1:14">
      <c r="A17" s="697" t="s">
        <v>1183</v>
      </c>
      <c r="B17" s="407"/>
      <c r="C17" s="407"/>
      <c r="D17" s="407"/>
      <c r="E17" s="407"/>
      <c r="F17" s="407"/>
      <c r="G17" s="407"/>
      <c r="H17" s="688"/>
      <c r="I17" s="661"/>
      <c r="J17" s="658"/>
      <c r="K17" s="698"/>
      <c r="L17" s="658"/>
      <c r="M17" s="661"/>
      <c r="N17" s="654"/>
    </row>
    <row r="18" spans="1:14">
      <c r="A18" s="654" t="s">
        <v>982</v>
      </c>
      <c r="B18" s="407"/>
      <c r="C18" s="407"/>
      <c r="D18" s="407"/>
      <c r="E18" s="407"/>
      <c r="F18" s="407"/>
      <c r="G18" s="407"/>
      <c r="I18" s="661"/>
      <c r="J18" s="654"/>
      <c r="K18" s="654"/>
      <c r="L18" s="654"/>
      <c r="M18" s="654"/>
      <c r="N18" s="654"/>
    </row>
    <row r="19" spans="1:14">
      <c r="A19" s="1085" t="s">
        <v>981</v>
      </c>
      <c r="B19" s="1085"/>
      <c r="C19" s="1085"/>
      <c r="D19" s="1085"/>
      <c r="E19" s="1085"/>
      <c r="F19" s="1085"/>
      <c r="G19" s="1085"/>
      <c r="H19" s="1085"/>
      <c r="I19" s="1085"/>
    </row>
    <row r="20" spans="1:14" ht="13.5" customHeight="1">
      <c r="A20" s="685" t="s">
        <v>312</v>
      </c>
      <c r="B20" s="654"/>
      <c r="C20" s="654"/>
      <c r="D20" s="654"/>
      <c r="E20" s="654"/>
      <c r="F20" s="654"/>
      <c r="G20" s="658"/>
      <c r="H20" s="661" t="s">
        <v>622</v>
      </c>
      <c r="I20" s="699"/>
    </row>
  </sheetData>
  <mergeCells count="23">
    <mergeCell ref="A19:I19"/>
    <mergeCell ref="A1:N1"/>
    <mergeCell ref="A2:N2"/>
    <mergeCell ref="M3:N3"/>
    <mergeCell ref="A9:J9"/>
    <mergeCell ref="A10:A12"/>
    <mergeCell ref="B10:B12"/>
    <mergeCell ref="C10:F10"/>
    <mergeCell ref="G10:H10"/>
    <mergeCell ref="I10:J10"/>
    <mergeCell ref="C11:D11"/>
    <mergeCell ref="E11:F11"/>
    <mergeCell ref="G11:G12"/>
    <mergeCell ref="H11:H12"/>
    <mergeCell ref="I11:I12"/>
    <mergeCell ref="J11:J12"/>
    <mergeCell ref="I3:J3"/>
    <mergeCell ref="K3:L3"/>
    <mergeCell ref="A3:A4"/>
    <mergeCell ref="B3:B4"/>
    <mergeCell ref="C3:D3"/>
    <mergeCell ref="E3:F3"/>
    <mergeCell ref="G3:H3"/>
  </mergeCells>
  <printOptions horizontalCentere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zoomScaleNormal="100" workbookViewId="0">
      <selection activeCell="C25" sqref="C25"/>
    </sheetView>
  </sheetViews>
  <sheetFormatPr defaultColWidth="9.140625" defaultRowHeight="15"/>
  <cols>
    <col min="1" max="1" width="14.5703125" style="175" bestFit="1" customWidth="1"/>
    <col min="2" max="2" width="9.42578125" style="175" bestFit="1" customWidth="1"/>
    <col min="3" max="3" width="18.7109375" style="175" customWidth="1"/>
    <col min="4" max="4" width="14.7109375" style="175" customWidth="1"/>
    <col min="5" max="5" width="13.28515625" style="175" customWidth="1"/>
    <col min="6" max="6" width="11.42578125" style="175" customWidth="1"/>
    <col min="7" max="7" width="15" style="175" customWidth="1"/>
    <col min="8" max="8" width="9.140625" style="175"/>
    <col min="9" max="9" width="12.28515625" style="175" customWidth="1"/>
    <col min="10" max="16384" width="9.140625" style="175"/>
  </cols>
  <sheetData>
    <row r="1" spans="1:17" ht="15.75" customHeight="1">
      <c r="A1" s="894" t="s">
        <v>1059</v>
      </c>
      <c r="B1" s="894"/>
      <c r="C1" s="894"/>
      <c r="D1" s="434"/>
      <c r="E1" s="434"/>
    </row>
    <row r="2" spans="1:17" ht="15.75" customHeight="1">
      <c r="A2" s="447"/>
      <c r="B2" s="896" t="s">
        <v>1055</v>
      </c>
      <c r="C2" s="896"/>
      <c r="D2" s="896"/>
      <c r="E2" s="896"/>
      <c r="F2" s="896" t="s">
        <v>1054</v>
      </c>
      <c r="G2" s="896"/>
      <c r="H2" s="897" t="s">
        <v>87</v>
      </c>
      <c r="I2" s="898"/>
    </row>
    <row r="3" spans="1:17" ht="15.75" customHeight="1">
      <c r="A3" s="899" t="s">
        <v>123</v>
      </c>
      <c r="B3" s="896" t="s">
        <v>1056</v>
      </c>
      <c r="C3" s="896"/>
      <c r="D3" s="901" t="s">
        <v>1057</v>
      </c>
      <c r="E3" s="902"/>
      <c r="F3" s="896"/>
      <c r="G3" s="896"/>
      <c r="H3" s="898"/>
      <c r="I3" s="898"/>
    </row>
    <row r="4" spans="1:17" s="195" customFormat="1" ht="32.25" customHeight="1">
      <c r="A4" s="900"/>
      <c r="B4" s="163" t="s">
        <v>100</v>
      </c>
      <c r="C4" s="163" t="s">
        <v>453</v>
      </c>
      <c r="D4" s="163" t="s">
        <v>100</v>
      </c>
      <c r="E4" s="163" t="s">
        <v>453</v>
      </c>
      <c r="F4" s="435" t="s">
        <v>100</v>
      </c>
      <c r="G4" s="163" t="s">
        <v>453</v>
      </c>
      <c r="H4" s="435" t="s">
        <v>100</v>
      </c>
      <c r="I4" s="163" t="s">
        <v>453</v>
      </c>
    </row>
    <row r="5" spans="1:17" s="195" customFormat="1">
      <c r="A5" s="164" t="s">
        <v>1152</v>
      </c>
      <c r="B5" s="166">
        <v>64</v>
      </c>
      <c r="C5" s="287">
        <v>916.01944000000003</v>
      </c>
      <c r="D5" s="287">
        <v>5</v>
      </c>
      <c r="E5" s="287">
        <v>27.39</v>
      </c>
      <c r="F5" s="436">
        <v>1</v>
      </c>
      <c r="G5" s="437">
        <v>15</v>
      </c>
      <c r="H5" s="438">
        <v>70</v>
      </c>
      <c r="I5" s="438">
        <v>958.40944000000002</v>
      </c>
    </row>
    <row r="6" spans="1:17" s="195" customFormat="1">
      <c r="A6" s="164" t="s">
        <v>1153</v>
      </c>
      <c r="B6" s="166">
        <v>6</v>
      </c>
      <c r="C6" s="287">
        <v>129.19999999999999</v>
      </c>
      <c r="D6" s="438">
        <v>0</v>
      </c>
      <c r="E6" s="438">
        <v>0</v>
      </c>
      <c r="F6" s="438">
        <v>0</v>
      </c>
      <c r="G6" s="438">
        <v>0</v>
      </c>
      <c r="H6" s="166">
        <v>6</v>
      </c>
      <c r="I6" s="287">
        <v>129.19999999999999</v>
      </c>
      <c r="J6" s="439"/>
    </row>
    <row r="7" spans="1:17" s="195" customFormat="1">
      <c r="A7" s="288">
        <v>44652</v>
      </c>
      <c r="B7" s="173">
        <v>6</v>
      </c>
      <c r="C7" s="440">
        <v>129.19999999999999</v>
      </c>
      <c r="D7" s="438">
        <v>0</v>
      </c>
      <c r="E7" s="438">
        <v>0</v>
      </c>
      <c r="F7" s="438">
        <v>0</v>
      </c>
      <c r="G7" s="438">
        <v>0</v>
      </c>
      <c r="H7" s="173">
        <v>6</v>
      </c>
      <c r="I7" s="440">
        <v>129.19999999999999</v>
      </c>
    </row>
    <row r="8" spans="1:17" s="195" customFormat="1" ht="15" customHeight="1">
      <c r="A8" s="441" t="s">
        <v>454</v>
      </c>
      <c r="B8" s="441"/>
      <c r="C8" s="441"/>
      <c r="D8" s="441"/>
      <c r="E8" s="441"/>
      <c r="F8" s="442"/>
      <c r="G8" s="442"/>
      <c r="H8" s="442"/>
      <c r="I8" s="442"/>
      <c r="J8" s="442"/>
      <c r="K8" s="442"/>
      <c r="L8" s="442"/>
      <c r="M8" s="442"/>
      <c r="N8" s="442"/>
      <c r="O8" s="442"/>
      <c r="P8" s="442"/>
      <c r="Q8" s="442"/>
    </row>
    <row r="9" spans="1:17" s="195" customFormat="1" ht="61.5" customHeight="1">
      <c r="A9" s="895" t="s">
        <v>455</v>
      </c>
      <c r="B9" s="895"/>
      <c r="C9" s="895"/>
      <c r="D9" s="441"/>
      <c r="E9" s="441"/>
      <c r="F9" s="442"/>
      <c r="G9" s="442"/>
      <c r="H9" s="442"/>
      <c r="I9" s="442"/>
      <c r="J9" s="442"/>
      <c r="K9" s="442"/>
      <c r="L9" s="442"/>
      <c r="M9" s="442"/>
      <c r="N9" s="442"/>
      <c r="O9" s="442"/>
      <c r="P9" s="442"/>
      <c r="Q9" s="442"/>
    </row>
    <row r="10" spans="1:17" s="195" customFormat="1" ht="15" customHeight="1">
      <c r="A10" s="893" t="s">
        <v>1154</v>
      </c>
      <c r="B10" s="893"/>
      <c r="C10" s="893"/>
      <c r="D10" s="443"/>
      <c r="E10" s="443"/>
      <c r="F10" s="442"/>
      <c r="G10" s="442"/>
      <c r="H10" s="442"/>
      <c r="I10" s="442"/>
      <c r="J10" s="442"/>
      <c r="K10" s="442"/>
      <c r="L10" s="442"/>
      <c r="M10" s="442"/>
      <c r="N10" s="442"/>
      <c r="O10" s="442"/>
      <c r="P10" s="442"/>
      <c r="Q10" s="442"/>
    </row>
    <row r="11" spans="1:17" s="195" customFormat="1">
      <c r="A11" s="894" t="s">
        <v>102</v>
      </c>
      <c r="B11" s="894"/>
      <c r="C11" s="894"/>
      <c r="D11" s="434"/>
      <c r="E11" s="434"/>
    </row>
    <row r="13" spans="1:17">
      <c r="B13" s="273"/>
      <c r="C13" s="273"/>
      <c r="D13" s="273"/>
      <c r="E13" s="273"/>
    </row>
    <row r="14" spans="1:17">
      <c r="E14" s="444"/>
    </row>
  </sheetData>
  <mergeCells count="10">
    <mergeCell ref="H2:I3"/>
    <mergeCell ref="A3:A4"/>
    <mergeCell ref="B2:E2"/>
    <mergeCell ref="D3:E3"/>
    <mergeCell ref="F2:G3"/>
    <mergeCell ref="A10:C10"/>
    <mergeCell ref="A11:C11"/>
    <mergeCell ref="A1:C1"/>
    <mergeCell ref="A9:C9"/>
    <mergeCell ref="B3:C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view="pageBreakPreview" zoomScaleNormal="100" zoomScaleSheetLayoutView="100" workbookViewId="0">
      <selection activeCell="J13" sqref="J13"/>
    </sheetView>
  </sheetViews>
  <sheetFormatPr defaultColWidth="9.140625" defaultRowHeight="15.75"/>
  <cols>
    <col min="1" max="1" width="9.140625" style="701"/>
    <col min="2" max="2" width="8.7109375" style="701" customWidth="1"/>
    <col min="3" max="4" width="10.42578125" style="701" customWidth="1"/>
    <col min="5" max="5" width="12.7109375" style="701" customWidth="1"/>
    <col min="6" max="6" width="11.7109375" style="701" customWidth="1"/>
    <col min="7" max="7" width="11.28515625" style="701" customWidth="1"/>
    <col min="8" max="8" width="11.5703125" style="701" customWidth="1"/>
    <col min="9" max="9" width="10.7109375" style="702" customWidth="1"/>
    <col min="10" max="11" width="10.140625" style="702" customWidth="1"/>
    <col min="12" max="12" width="10.7109375" style="701" customWidth="1"/>
    <col min="13" max="16384" width="9.140625" style="701"/>
  </cols>
  <sheetData>
    <row r="1" spans="1:12">
      <c r="A1" s="700" t="s">
        <v>1188</v>
      </c>
    </row>
    <row r="2" spans="1:12" ht="18.75">
      <c r="A2" s="1094" t="s">
        <v>414</v>
      </c>
      <c r="B2" s="1094"/>
      <c r="C2" s="1094"/>
      <c r="D2" s="1094"/>
      <c r="E2" s="1094"/>
      <c r="F2" s="1094"/>
      <c r="G2" s="1094"/>
      <c r="H2" s="1094"/>
      <c r="I2" s="1094"/>
      <c r="J2" s="1094"/>
      <c r="K2" s="1094"/>
      <c r="L2" s="1094"/>
    </row>
    <row r="3" spans="1:12" ht="30" customHeight="1">
      <c r="A3" s="1098" t="s">
        <v>361</v>
      </c>
      <c r="B3" s="1098" t="s">
        <v>431</v>
      </c>
      <c r="C3" s="1092" t="s">
        <v>416</v>
      </c>
      <c r="D3" s="1093"/>
      <c r="E3" s="1092" t="s">
        <v>418</v>
      </c>
      <c r="F3" s="1093"/>
      <c r="G3" s="1092" t="s">
        <v>428</v>
      </c>
      <c r="H3" s="1093"/>
      <c r="I3" s="1092" t="s">
        <v>87</v>
      </c>
      <c r="J3" s="1093"/>
      <c r="K3" s="1092" t="s">
        <v>434</v>
      </c>
      <c r="L3" s="1093"/>
    </row>
    <row r="4" spans="1:12" ht="47.25">
      <c r="A4" s="1098"/>
      <c r="B4" s="1098"/>
      <c r="C4" s="759" t="s">
        <v>432</v>
      </c>
      <c r="D4" s="703" t="s">
        <v>990</v>
      </c>
      <c r="E4" s="759" t="s">
        <v>432</v>
      </c>
      <c r="F4" s="703" t="s">
        <v>990</v>
      </c>
      <c r="G4" s="704" t="s">
        <v>432</v>
      </c>
      <c r="H4" s="704" t="s">
        <v>987</v>
      </c>
      <c r="I4" s="704" t="s">
        <v>432</v>
      </c>
      <c r="J4" s="704" t="s">
        <v>987</v>
      </c>
      <c r="K4" s="704" t="s">
        <v>636</v>
      </c>
      <c r="L4" s="703" t="s">
        <v>989</v>
      </c>
    </row>
    <row r="5" spans="1:12" s="706" customFormat="1">
      <c r="A5" s="705" t="s">
        <v>1152</v>
      </c>
      <c r="B5" s="199">
        <v>239</v>
      </c>
      <c r="C5" s="199">
        <v>17071</v>
      </c>
      <c r="D5" s="199">
        <v>2239.5439399999996</v>
      </c>
      <c r="E5" s="199">
        <v>13968</v>
      </c>
      <c r="F5" s="199">
        <v>32.204899699999991</v>
      </c>
      <c r="G5" s="199">
        <v>0</v>
      </c>
      <c r="H5" s="199">
        <v>0</v>
      </c>
      <c r="I5" s="199">
        <v>31039</v>
      </c>
      <c r="J5" s="199">
        <v>2272.0488397000004</v>
      </c>
      <c r="K5" s="419">
        <v>1</v>
      </c>
      <c r="L5" s="419">
        <v>0.05</v>
      </c>
    </row>
    <row r="6" spans="1:12" s="708" customFormat="1">
      <c r="A6" s="707" t="s">
        <v>1153</v>
      </c>
      <c r="B6" s="419">
        <v>20</v>
      </c>
      <c r="C6" s="419">
        <v>0</v>
      </c>
      <c r="D6" s="419">
        <v>0</v>
      </c>
      <c r="E6" s="419">
        <v>20</v>
      </c>
      <c r="F6" s="419">
        <v>1.0397680000000002</v>
      </c>
      <c r="G6" s="419">
        <v>0</v>
      </c>
      <c r="H6" s="419">
        <v>0</v>
      </c>
      <c r="I6" s="419">
        <v>20</v>
      </c>
      <c r="J6" s="419">
        <v>1.0397680000000002</v>
      </c>
      <c r="K6" s="419">
        <v>1</v>
      </c>
      <c r="L6" s="419">
        <v>0.05</v>
      </c>
    </row>
    <row r="7" spans="1:12" s="702" customFormat="1">
      <c r="A7" s="709">
        <v>44681</v>
      </c>
      <c r="B7" s="418">
        <v>20</v>
      </c>
      <c r="C7" s="768">
        <v>0</v>
      </c>
      <c r="D7" s="768">
        <v>0</v>
      </c>
      <c r="E7" s="768">
        <v>20</v>
      </c>
      <c r="F7" s="769">
        <v>1.0397680000000002</v>
      </c>
      <c r="G7" s="770">
        <v>0</v>
      </c>
      <c r="H7" s="770">
        <v>0</v>
      </c>
      <c r="I7" s="768">
        <v>20</v>
      </c>
      <c r="J7" s="768">
        <v>1.0397680000000002</v>
      </c>
      <c r="K7" s="771">
        <v>1</v>
      </c>
      <c r="L7" s="772">
        <v>0.05</v>
      </c>
    </row>
    <row r="8" spans="1:12" s="702" customFormat="1"/>
    <row r="10" spans="1:12">
      <c r="A10" s="1095" t="s">
        <v>625</v>
      </c>
      <c r="B10" s="1095" t="s">
        <v>431</v>
      </c>
      <c r="C10" s="1099" t="s">
        <v>421</v>
      </c>
      <c r="D10" s="1100"/>
      <c r="E10" s="1100"/>
      <c r="F10" s="1101"/>
      <c r="G10" s="1099" t="s">
        <v>87</v>
      </c>
      <c r="H10" s="1101"/>
      <c r="I10" s="1099" t="s">
        <v>434</v>
      </c>
      <c r="J10" s="1101"/>
    </row>
    <row r="11" spans="1:12">
      <c r="A11" s="1096"/>
      <c r="B11" s="1096"/>
      <c r="C11" s="1102" t="s">
        <v>627</v>
      </c>
      <c r="D11" s="1103"/>
      <c r="E11" s="1102" t="s">
        <v>628</v>
      </c>
      <c r="F11" s="1103"/>
      <c r="G11" s="1095" t="s">
        <v>432</v>
      </c>
      <c r="H11" s="1104" t="s">
        <v>988</v>
      </c>
      <c r="I11" s="1104" t="s">
        <v>636</v>
      </c>
      <c r="J11" s="1095" t="s">
        <v>637</v>
      </c>
    </row>
    <row r="12" spans="1:12" ht="47.25">
      <c r="A12" s="1097"/>
      <c r="B12" s="1097"/>
      <c r="C12" s="417" t="s">
        <v>432</v>
      </c>
      <c r="D12" s="704" t="s">
        <v>987</v>
      </c>
      <c r="E12" s="417" t="s">
        <v>432</v>
      </c>
      <c r="F12" s="704" t="s">
        <v>987</v>
      </c>
      <c r="G12" s="1097"/>
      <c r="H12" s="1105"/>
      <c r="I12" s="1105"/>
      <c r="J12" s="1097"/>
      <c r="L12" s="710"/>
    </row>
    <row r="13" spans="1:12">
      <c r="A13" s="711" t="s">
        <v>1152</v>
      </c>
      <c r="B13" s="712">
        <v>259</v>
      </c>
      <c r="C13" s="712">
        <v>180908</v>
      </c>
      <c r="D13" s="712">
        <v>8972.9016205000025</v>
      </c>
      <c r="E13" s="712">
        <v>177981</v>
      </c>
      <c r="F13" s="712">
        <v>8499.0292884999981</v>
      </c>
      <c r="G13" s="712">
        <v>358889</v>
      </c>
      <c r="H13" s="712">
        <v>17471.930894000001</v>
      </c>
      <c r="I13" s="713">
        <v>4261</v>
      </c>
      <c r="J13" s="712">
        <v>223.7</v>
      </c>
      <c r="L13" s="710"/>
    </row>
    <row r="14" spans="1:12">
      <c r="A14" s="714" t="s">
        <v>1153</v>
      </c>
      <c r="B14" s="416">
        <v>20</v>
      </c>
      <c r="C14" s="416">
        <v>18452</v>
      </c>
      <c r="D14" s="416">
        <v>983.8530605000002</v>
      </c>
      <c r="E14" s="416">
        <v>13152</v>
      </c>
      <c r="F14" s="416">
        <v>671.58457350000083</v>
      </c>
      <c r="G14" s="416">
        <v>31604</v>
      </c>
      <c r="H14" s="416">
        <v>1655.437634000001</v>
      </c>
      <c r="I14" s="416">
        <v>2112</v>
      </c>
      <c r="J14" s="416">
        <v>110.4</v>
      </c>
      <c r="L14" s="710"/>
    </row>
    <row r="15" spans="1:12">
      <c r="A15" s="715">
        <v>44681</v>
      </c>
      <c r="B15" s="773">
        <v>20</v>
      </c>
      <c r="C15" s="771">
        <v>18452</v>
      </c>
      <c r="D15" s="774">
        <v>983.8530605000002</v>
      </c>
      <c r="E15" s="768">
        <v>13152</v>
      </c>
      <c r="F15" s="774">
        <v>671.58457350000083</v>
      </c>
      <c r="G15" s="716">
        <v>31604</v>
      </c>
      <c r="H15" s="716">
        <v>1655.437634000001</v>
      </c>
      <c r="I15" s="415">
        <v>2112</v>
      </c>
      <c r="J15" s="415">
        <v>110.4</v>
      </c>
      <c r="K15" s="710"/>
      <c r="L15" s="710"/>
    </row>
    <row r="16" spans="1:12">
      <c r="A16" s="717"/>
      <c r="B16" s="200"/>
      <c r="C16" s="718"/>
      <c r="D16" s="718"/>
      <c r="E16" s="718"/>
      <c r="F16" s="718"/>
      <c r="G16" s="200"/>
      <c r="I16" s="710"/>
      <c r="J16" s="710"/>
      <c r="K16" s="710"/>
      <c r="L16" s="710"/>
    </row>
    <row r="17" spans="1:12" s="702" customFormat="1">
      <c r="A17" s="717" t="s">
        <v>1183</v>
      </c>
      <c r="B17" s="414"/>
      <c r="C17" s="414"/>
      <c r="D17" s="414"/>
      <c r="E17" s="719"/>
      <c r="F17" s="720"/>
      <c r="G17" s="719"/>
      <c r="H17" s="718"/>
      <c r="I17" s="718"/>
      <c r="J17" s="718"/>
      <c r="K17" s="718"/>
      <c r="L17" s="718"/>
    </row>
    <row r="18" spans="1:12" s="702" customFormat="1">
      <c r="A18" s="722" t="s">
        <v>986</v>
      </c>
      <c r="B18" s="414"/>
      <c r="C18" s="414"/>
      <c r="D18" s="414"/>
      <c r="E18" s="719"/>
      <c r="G18" s="719"/>
      <c r="H18" s="718"/>
      <c r="I18" s="718"/>
      <c r="J18" s="718"/>
      <c r="K18" s="718"/>
      <c r="L18" s="718"/>
    </row>
    <row r="19" spans="1:12">
      <c r="A19" s="717" t="s">
        <v>985</v>
      </c>
      <c r="B19" s="414"/>
      <c r="C19" s="414"/>
      <c r="D19" s="414"/>
      <c r="E19" s="719"/>
      <c r="F19" s="719"/>
      <c r="G19" s="719"/>
    </row>
    <row r="20" spans="1:12" ht="25.35" customHeight="1">
      <c r="A20" s="717" t="s">
        <v>778</v>
      </c>
      <c r="B20" s="200"/>
      <c r="C20" s="200"/>
      <c r="D20" s="200"/>
      <c r="E20" s="718"/>
      <c r="F20" s="718"/>
      <c r="G20" s="718"/>
      <c r="H20" s="721"/>
      <c r="I20" s="721"/>
      <c r="J20" s="721"/>
      <c r="K20" s="721"/>
      <c r="L20" s="721"/>
    </row>
    <row r="21" spans="1:12" ht="39.75" customHeight="1">
      <c r="A21" s="717" t="s">
        <v>1135</v>
      </c>
      <c r="B21" s="200"/>
      <c r="C21" s="200"/>
      <c r="D21" s="200"/>
      <c r="E21" s="718"/>
      <c r="F21" s="718"/>
      <c r="G21" s="718"/>
      <c r="H21" s="721"/>
      <c r="I21" s="721"/>
      <c r="J21" s="721"/>
      <c r="K21" s="721"/>
      <c r="L21" s="721"/>
    </row>
    <row r="22" spans="1:12" ht="37.5" customHeight="1">
      <c r="A22" s="723" t="s">
        <v>160</v>
      </c>
    </row>
    <row r="48" ht="27.75" customHeight="1"/>
  </sheetData>
  <mergeCells count="19">
    <mergeCell ref="H11:H12"/>
    <mergeCell ref="I11:I12"/>
    <mergeCell ref="J11:J12"/>
    <mergeCell ref="I3:J3"/>
    <mergeCell ref="K3:L3"/>
    <mergeCell ref="A2:L2"/>
    <mergeCell ref="A10:A12"/>
    <mergeCell ref="B10:B12"/>
    <mergeCell ref="A3:A4"/>
    <mergeCell ref="B3:B4"/>
    <mergeCell ref="C3:D3"/>
    <mergeCell ref="E3:F3"/>
    <mergeCell ref="G3:H3"/>
    <mergeCell ref="C10:F10"/>
    <mergeCell ref="G10:H10"/>
    <mergeCell ref="I10:J10"/>
    <mergeCell ref="C11:D11"/>
    <mergeCell ref="E11:F11"/>
    <mergeCell ref="G11:G12"/>
  </mergeCells>
  <printOptions horizontalCentered="1"/>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view="pageBreakPreview" zoomScale="85" zoomScaleNormal="100" zoomScaleSheetLayoutView="85" workbookViewId="0">
      <selection activeCell="J22" sqref="J22"/>
    </sheetView>
  </sheetViews>
  <sheetFormatPr defaultColWidth="9.140625" defaultRowHeight="12.75"/>
  <cols>
    <col min="1" max="1" width="11.42578125" style="677" customWidth="1"/>
    <col min="2" max="2" width="10.28515625" style="677" customWidth="1"/>
    <col min="3" max="3" width="8.7109375" style="677" customWidth="1"/>
    <col min="4" max="4" width="11.42578125" style="677" customWidth="1"/>
    <col min="5" max="5" width="13.28515625" style="677" customWidth="1"/>
    <col min="6" max="7" width="8.7109375" style="677" customWidth="1"/>
    <col min="8" max="8" width="14.28515625" style="776" customWidth="1"/>
    <col min="9" max="16384" width="9.140625" style="677"/>
  </cols>
  <sheetData>
    <row r="1" spans="1:10" ht="33.75" customHeight="1">
      <c r="A1" s="724" t="s">
        <v>1189</v>
      </c>
      <c r="B1" s="725"/>
      <c r="C1" s="725"/>
      <c r="D1" s="725"/>
      <c r="E1" s="725"/>
      <c r="F1" s="725"/>
      <c r="G1" s="725"/>
      <c r="H1" s="775"/>
    </row>
    <row r="2" spans="1:10" ht="69" customHeight="1">
      <c r="A2" s="726" t="s">
        <v>638</v>
      </c>
      <c r="B2" s="727" t="s">
        <v>1190</v>
      </c>
      <c r="C2" s="727" t="s">
        <v>1191</v>
      </c>
      <c r="D2" s="727" t="s">
        <v>639</v>
      </c>
      <c r="E2" s="727" t="s">
        <v>640</v>
      </c>
      <c r="F2" s="727" t="s">
        <v>770</v>
      </c>
      <c r="G2" s="727" t="s">
        <v>192</v>
      </c>
      <c r="H2" s="727" t="s">
        <v>992</v>
      </c>
    </row>
    <row r="3" spans="1:10" ht="31.15" customHeight="1">
      <c r="A3" s="1106" t="s">
        <v>425</v>
      </c>
      <c r="B3" s="1106"/>
      <c r="C3" s="1106"/>
      <c r="D3" s="1106"/>
      <c r="E3" s="1106"/>
      <c r="F3" s="1106"/>
      <c r="G3" s="1106"/>
    </row>
    <row r="4" spans="1:10" ht="15.75">
      <c r="A4" s="728" t="s">
        <v>1152</v>
      </c>
      <c r="B4" s="729">
        <v>1.0974061765135633E-3</v>
      </c>
      <c r="C4" s="729">
        <v>3.5000263446348852</v>
      </c>
      <c r="D4" s="729">
        <v>37.545391346510812</v>
      </c>
      <c r="E4" s="729">
        <v>9.132080283876623E-2</v>
      </c>
      <c r="F4" s="730">
        <v>0</v>
      </c>
      <c r="G4" s="729">
        <v>58.86216604430188</v>
      </c>
      <c r="H4" s="732">
        <v>13671628.08</v>
      </c>
    </row>
    <row r="5" spans="1:10" ht="15" customHeight="1">
      <c r="A5" s="728" t="s">
        <v>1153</v>
      </c>
      <c r="B5" s="729">
        <v>3.7671443974820746E-5</v>
      </c>
      <c r="C5" s="729">
        <v>2.3784410296582688</v>
      </c>
      <c r="D5" s="729">
        <v>46.647891617629227</v>
      </c>
      <c r="E5" s="729">
        <v>6.1946204920881417E-2</v>
      </c>
      <c r="F5" s="730">
        <v>0</v>
      </c>
      <c r="G5" s="729">
        <v>50.911665238585122</v>
      </c>
      <c r="H5" s="732">
        <v>1672354.2649999992</v>
      </c>
    </row>
    <row r="6" spans="1:10" ht="15.75">
      <c r="A6" s="731">
        <v>44681</v>
      </c>
      <c r="B6" s="732">
        <v>3.7671443974820746E-5</v>
      </c>
      <c r="C6" s="732">
        <v>2.3784410296582688</v>
      </c>
      <c r="D6" s="732">
        <v>46.647891617629227</v>
      </c>
      <c r="E6" s="732">
        <v>6.1946204920881417E-2</v>
      </c>
      <c r="F6" s="733">
        <v>0</v>
      </c>
      <c r="G6" s="732">
        <v>50.911665238585122</v>
      </c>
      <c r="H6" s="732">
        <v>1672354.2649999992</v>
      </c>
    </row>
    <row r="7" spans="1:10" ht="15.75">
      <c r="A7" s="1109" t="s">
        <v>423</v>
      </c>
      <c r="B7" s="1109"/>
      <c r="C7" s="1109"/>
      <c r="D7" s="1109"/>
      <c r="E7" s="1109"/>
      <c r="F7" s="1109"/>
      <c r="G7" s="1109"/>
    </row>
    <row r="8" spans="1:10" ht="15.75">
      <c r="A8" s="734" t="s">
        <v>1152</v>
      </c>
      <c r="B8" s="777">
        <v>7.0000000000000007E-2</v>
      </c>
      <c r="C8" s="777">
        <v>6.08</v>
      </c>
      <c r="D8" s="777">
        <v>40.53</v>
      </c>
      <c r="E8" s="777">
        <v>0.13</v>
      </c>
      <c r="F8" s="778">
        <v>0</v>
      </c>
      <c r="G8" s="777">
        <v>53.19</v>
      </c>
      <c r="H8" s="736">
        <v>410413.27551749995</v>
      </c>
      <c r="J8" s="677" t="s">
        <v>622</v>
      </c>
    </row>
    <row r="9" spans="1:10" ht="15.75">
      <c r="A9" s="731" t="s">
        <v>1153</v>
      </c>
      <c r="B9" s="779">
        <v>0</v>
      </c>
      <c r="C9" s="779">
        <v>3.87</v>
      </c>
      <c r="D9" s="779">
        <v>40.85</v>
      </c>
      <c r="E9" s="779">
        <v>0.01</v>
      </c>
      <c r="F9" s="778" t="s">
        <v>1192</v>
      </c>
      <c r="G9" s="779">
        <v>55.27</v>
      </c>
      <c r="H9" s="732">
        <v>23194.03</v>
      </c>
      <c r="J9" s="677" t="s">
        <v>622</v>
      </c>
    </row>
    <row r="10" spans="1:10" s="684" customFormat="1" ht="15.75">
      <c r="A10" s="735">
        <v>44681</v>
      </c>
      <c r="B10" s="780">
        <v>0</v>
      </c>
      <c r="C10" s="781">
        <v>3.87</v>
      </c>
      <c r="D10" s="781">
        <v>40.85</v>
      </c>
      <c r="E10" s="780">
        <v>0.01</v>
      </c>
      <c r="F10" s="782" t="s">
        <v>1192</v>
      </c>
      <c r="G10" s="781">
        <v>55.27</v>
      </c>
      <c r="H10" s="736">
        <v>23194.03</v>
      </c>
    </row>
    <row r="11" spans="1:10" ht="15.75">
      <c r="A11" s="1106" t="s">
        <v>125</v>
      </c>
      <c r="B11" s="1106"/>
      <c r="C11" s="1106"/>
      <c r="D11" s="1106"/>
      <c r="E11" s="1106"/>
      <c r="F11" s="1106"/>
      <c r="G11" s="1106"/>
    </row>
    <row r="12" spans="1:10" ht="15.75">
      <c r="A12" s="728" t="s">
        <v>1152</v>
      </c>
      <c r="B12" s="729">
        <v>3.3327840364141222E-2</v>
      </c>
      <c r="C12" s="729">
        <v>3.3327840364141222E-2</v>
      </c>
      <c r="D12" s="729">
        <v>2.4728300854881584E-2</v>
      </c>
      <c r="E12" s="729">
        <v>3.3327840364141222E-2</v>
      </c>
      <c r="F12" s="740">
        <v>3.3327840364141222E-2</v>
      </c>
      <c r="G12" s="729">
        <v>99.975271699145097</v>
      </c>
      <c r="H12" s="732">
        <v>1532691.8038552001</v>
      </c>
    </row>
    <row r="13" spans="1:10" ht="15.75">
      <c r="A13" s="728" t="s">
        <v>1153</v>
      </c>
      <c r="B13" s="783">
        <v>0</v>
      </c>
      <c r="C13" s="729">
        <v>0.23677561839258771</v>
      </c>
      <c r="D13" s="741">
        <v>7.461109172420116</v>
      </c>
      <c r="E13" s="783">
        <v>0</v>
      </c>
      <c r="F13" s="783">
        <v>0</v>
      </c>
      <c r="G13" s="741">
        <v>92.302115209187292</v>
      </c>
      <c r="H13" s="739">
        <v>1760.2298025</v>
      </c>
    </row>
    <row r="14" spans="1:10" s="684" customFormat="1" ht="15.75">
      <c r="A14" s="731">
        <v>44681</v>
      </c>
      <c r="B14" s="738">
        <v>0</v>
      </c>
      <c r="C14" s="738">
        <v>0.23677561839258771</v>
      </c>
      <c r="D14" s="732">
        <v>7.461109172420116</v>
      </c>
      <c r="E14" s="742">
        <v>0</v>
      </c>
      <c r="F14" s="733">
        <v>0</v>
      </c>
      <c r="G14" s="732">
        <v>92.302115209187292</v>
      </c>
      <c r="H14" s="732">
        <v>1760.2298025</v>
      </c>
    </row>
    <row r="15" spans="1:10" ht="15.75">
      <c r="A15" s="1106" t="s">
        <v>126</v>
      </c>
      <c r="B15" s="1106"/>
      <c r="C15" s="1106"/>
      <c r="D15" s="1106"/>
      <c r="E15" s="1106"/>
      <c r="F15" s="1106"/>
      <c r="G15" s="1106"/>
    </row>
    <row r="16" spans="1:10" ht="15.75">
      <c r="A16" s="728" t="s">
        <v>1152</v>
      </c>
      <c r="B16" s="737">
        <v>0</v>
      </c>
      <c r="C16" s="729">
        <v>3.5257228607377411</v>
      </c>
      <c r="D16" s="729">
        <v>74.973889537951834</v>
      </c>
      <c r="E16" s="737">
        <v>0</v>
      </c>
      <c r="F16" s="730">
        <v>0</v>
      </c>
      <c r="G16" s="729">
        <v>21.500387601310408</v>
      </c>
      <c r="H16" s="732">
        <v>15147.510454799982</v>
      </c>
      <c r="J16" s="677" t="s">
        <v>622</v>
      </c>
    </row>
    <row r="17" spans="1:10" ht="15.75">
      <c r="A17" s="728" t="s">
        <v>1153</v>
      </c>
      <c r="B17" s="737">
        <v>0</v>
      </c>
      <c r="C17" s="729">
        <v>3.5257228607377411</v>
      </c>
      <c r="D17" s="729">
        <v>74.973889537951834</v>
      </c>
      <c r="E17" s="737">
        <v>0</v>
      </c>
      <c r="F17" s="737">
        <v>0</v>
      </c>
      <c r="G17" s="729">
        <v>21.500387601310408</v>
      </c>
      <c r="H17" s="732">
        <v>15147.510454799982</v>
      </c>
      <c r="J17" s="677" t="s">
        <v>622</v>
      </c>
    </row>
    <row r="18" spans="1:10" ht="15.75">
      <c r="A18" s="731">
        <v>44681</v>
      </c>
      <c r="B18" s="738">
        <v>0</v>
      </c>
      <c r="C18" s="732">
        <v>5.0440593954784987</v>
      </c>
      <c r="D18" s="732">
        <v>90.147684452555126</v>
      </c>
      <c r="E18" s="738">
        <v>0</v>
      </c>
      <c r="F18" s="738">
        <v>0</v>
      </c>
      <c r="G18" s="732">
        <v>4.80825615196634</v>
      </c>
      <c r="H18" s="732">
        <v>2894.2533395000032</v>
      </c>
    </row>
    <row r="19" spans="1:10">
      <c r="A19" s="677" t="s">
        <v>1183</v>
      </c>
    </row>
    <row r="20" spans="1:10" ht="31.5" customHeight="1">
      <c r="A20" s="1107" t="s">
        <v>641</v>
      </c>
      <c r="B20" s="1107"/>
      <c r="C20" s="1107"/>
      <c r="D20" s="1107"/>
      <c r="E20" s="1107"/>
      <c r="F20" s="1107"/>
      <c r="G20" s="1107"/>
    </row>
    <row r="21" spans="1:10" ht="21" customHeight="1">
      <c r="A21" s="1107" t="s">
        <v>771</v>
      </c>
      <c r="B21" s="1107"/>
      <c r="C21" s="1107"/>
      <c r="D21" s="1107"/>
      <c r="E21" s="1107"/>
      <c r="F21" s="1107"/>
      <c r="G21" s="1107"/>
    </row>
    <row r="22" spans="1:10" ht="48" customHeight="1">
      <c r="A22" s="1107" t="s">
        <v>991</v>
      </c>
      <c r="B22" s="1107"/>
      <c r="C22" s="1107"/>
      <c r="D22" s="1107"/>
      <c r="E22" s="1107"/>
      <c r="F22" s="1107"/>
      <c r="G22" s="1107"/>
    </row>
    <row r="23" spans="1:10">
      <c r="A23" s="1107" t="s">
        <v>1193</v>
      </c>
      <c r="B23" s="1107"/>
      <c r="C23" s="1107"/>
      <c r="D23" s="1107"/>
      <c r="E23" s="1107"/>
      <c r="F23" s="1107"/>
      <c r="G23" s="1107"/>
    </row>
    <row r="24" spans="1:10" ht="15">
      <c r="A24" s="1108" t="s">
        <v>1229</v>
      </c>
      <c r="B24" s="1108"/>
      <c r="C24" s="1108"/>
      <c r="D24" s="1108"/>
      <c r="E24" s="1108"/>
      <c r="F24" s="1108"/>
      <c r="G24" s="1108"/>
    </row>
    <row r="40" ht="12.75" customHeight="1"/>
  </sheetData>
  <mergeCells count="9">
    <mergeCell ref="A3:G3"/>
    <mergeCell ref="A23:G23"/>
    <mergeCell ref="A24:G24"/>
    <mergeCell ref="A7:G7"/>
    <mergeCell ref="A11:G11"/>
    <mergeCell ref="A15:G15"/>
    <mergeCell ref="A20:G20"/>
    <mergeCell ref="A21:G21"/>
    <mergeCell ref="A22:G22"/>
  </mergeCells>
  <printOptions horizontalCentered="1"/>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Z82"/>
  <sheetViews>
    <sheetView view="pageBreakPreview" topLeftCell="A16" zoomScale="90" zoomScaleNormal="100" zoomScaleSheetLayoutView="90" workbookViewId="0">
      <selection activeCell="G31" sqref="G31"/>
    </sheetView>
  </sheetViews>
  <sheetFormatPr defaultColWidth="9.140625" defaultRowHeight="12.75"/>
  <cols>
    <col min="1" max="1" width="14" style="463" customWidth="1"/>
    <col min="2" max="2" width="13.140625" style="463" customWidth="1"/>
    <col min="3" max="3" width="21.28515625" style="463" customWidth="1"/>
    <col min="4" max="4" width="12.140625" style="512" customWidth="1"/>
    <col min="5" max="5" width="11.28515625" style="463" customWidth="1"/>
    <col min="6" max="7" width="9.85546875" style="463" customWidth="1"/>
    <col min="8" max="8" width="9.42578125" style="463" customWidth="1"/>
    <col min="9" max="9" width="9.7109375" style="463" customWidth="1"/>
    <col min="10" max="10" width="8.7109375" style="463" customWidth="1"/>
    <col min="11" max="11" width="10.28515625" style="463" customWidth="1"/>
    <col min="12" max="14" width="8.7109375" style="463" customWidth="1"/>
    <col min="15" max="15" width="10.140625" style="463" customWidth="1"/>
    <col min="16" max="16384" width="9.140625" style="463"/>
  </cols>
  <sheetData>
    <row r="1" spans="1:15" ht="15">
      <c r="A1" s="486" t="s">
        <v>1194</v>
      </c>
      <c r="B1" s="486"/>
      <c r="C1" s="486"/>
      <c r="D1" s="487"/>
      <c r="E1" s="486"/>
      <c r="F1" s="486"/>
      <c r="G1" s="486"/>
      <c r="H1" s="486"/>
      <c r="I1" s="486"/>
      <c r="J1" s="486"/>
      <c r="K1" s="486"/>
      <c r="L1" s="486"/>
      <c r="M1" s="486"/>
      <c r="N1" s="486"/>
      <c r="O1" s="486"/>
    </row>
    <row r="2" spans="1:15" ht="66" customHeight="1">
      <c r="A2" s="1063" t="s">
        <v>642</v>
      </c>
      <c r="B2" s="1063" t="s">
        <v>643</v>
      </c>
      <c r="C2" s="1063" t="s">
        <v>1038</v>
      </c>
      <c r="D2" s="1117" t="s">
        <v>1037</v>
      </c>
      <c r="E2" s="1067" t="s">
        <v>432</v>
      </c>
      <c r="F2" s="1119"/>
      <c r="G2" s="1068"/>
      <c r="H2" s="1063" t="s">
        <v>1036</v>
      </c>
      <c r="I2" s="1063"/>
      <c r="J2" s="1063"/>
      <c r="K2" s="1065" t="s">
        <v>1035</v>
      </c>
      <c r="L2" s="1063" t="s">
        <v>1034</v>
      </c>
      <c r="M2" s="1063"/>
      <c r="N2" s="1116" t="s">
        <v>1195</v>
      </c>
      <c r="O2" s="1116"/>
    </row>
    <row r="3" spans="1:15" ht="38.25">
      <c r="A3" s="1063"/>
      <c r="B3" s="1063"/>
      <c r="C3" s="1063"/>
      <c r="D3" s="1118"/>
      <c r="E3" s="756" t="s">
        <v>1153</v>
      </c>
      <c r="F3" s="420">
        <v>44621</v>
      </c>
      <c r="G3" s="420">
        <v>44652</v>
      </c>
      <c r="H3" s="756" t="s">
        <v>1153</v>
      </c>
      <c r="I3" s="420">
        <v>44621</v>
      </c>
      <c r="J3" s="420">
        <v>44652</v>
      </c>
      <c r="K3" s="1066"/>
      <c r="L3" s="420">
        <v>44621</v>
      </c>
      <c r="M3" s="420">
        <v>44652</v>
      </c>
      <c r="N3" s="420" t="s">
        <v>1033</v>
      </c>
      <c r="O3" s="420" t="s">
        <v>1032</v>
      </c>
    </row>
    <row r="4" spans="1:15">
      <c r="A4" s="1113" t="s">
        <v>644</v>
      </c>
      <c r="B4" s="1113" t="s">
        <v>421</v>
      </c>
      <c r="C4" s="453" t="s">
        <v>435</v>
      </c>
      <c r="D4" s="488" t="s">
        <v>1012</v>
      </c>
      <c r="E4" s="489">
        <v>119315</v>
      </c>
      <c r="F4" s="489">
        <v>211161</v>
      </c>
      <c r="G4" s="489">
        <v>119315</v>
      </c>
      <c r="H4" s="489">
        <v>62141.954679999995</v>
      </c>
      <c r="I4" s="489">
        <v>110378.81504000002</v>
      </c>
      <c r="J4" s="489">
        <v>62141.954679999995</v>
      </c>
      <c r="K4" s="454" t="s">
        <v>1010</v>
      </c>
      <c r="L4" s="493">
        <v>52166</v>
      </c>
      <c r="M4" s="493">
        <v>51754</v>
      </c>
      <c r="N4" s="493">
        <v>19250.099999999999</v>
      </c>
      <c r="O4" s="784">
        <v>10038.765069499999</v>
      </c>
    </row>
    <row r="5" spans="1:15">
      <c r="A5" s="1114"/>
      <c r="B5" s="1114"/>
      <c r="C5" s="453" t="s">
        <v>659</v>
      </c>
      <c r="D5" s="488" t="s">
        <v>1011</v>
      </c>
      <c r="E5" s="489">
        <v>347705</v>
      </c>
      <c r="F5" s="489">
        <v>615969</v>
      </c>
      <c r="G5" s="489">
        <v>347705</v>
      </c>
      <c r="H5" s="489">
        <v>18085.932122999999</v>
      </c>
      <c r="I5" s="489">
        <v>32241.956871999999</v>
      </c>
      <c r="J5" s="489">
        <v>18085.932122999999</v>
      </c>
      <c r="K5" s="454" t="s">
        <v>1010</v>
      </c>
      <c r="L5" s="493">
        <v>51889</v>
      </c>
      <c r="M5" s="493">
        <v>51763</v>
      </c>
      <c r="N5" s="493">
        <v>14675.2</v>
      </c>
      <c r="O5" s="784">
        <v>763.69962080000005</v>
      </c>
    </row>
    <row r="6" spans="1:15">
      <c r="A6" s="1114"/>
      <c r="B6" s="1114"/>
      <c r="C6" s="453" t="s">
        <v>1031</v>
      </c>
      <c r="D6" s="488" t="s">
        <v>1030</v>
      </c>
      <c r="E6" s="489">
        <v>75358</v>
      </c>
      <c r="F6" s="489">
        <v>141078</v>
      </c>
      <c r="G6" s="489">
        <v>75358</v>
      </c>
      <c r="H6" s="489">
        <v>313.75785640000004</v>
      </c>
      <c r="I6" s="489">
        <v>591.35059420000005</v>
      </c>
      <c r="J6" s="489">
        <v>313.75785640000004</v>
      </c>
      <c r="K6" s="454" t="s">
        <v>1029</v>
      </c>
      <c r="L6" s="493">
        <v>41436</v>
      </c>
      <c r="M6" s="493">
        <v>41446</v>
      </c>
      <c r="N6" s="493">
        <v>4615.1499999999996</v>
      </c>
      <c r="O6" s="784">
        <v>19.21358489</v>
      </c>
    </row>
    <row r="7" spans="1:15">
      <c r="A7" s="1114"/>
      <c r="B7" s="1114"/>
      <c r="C7" s="453" t="s">
        <v>1028</v>
      </c>
      <c r="D7" s="488" t="s">
        <v>1027</v>
      </c>
      <c r="E7" s="489">
        <v>678049</v>
      </c>
      <c r="F7" s="489">
        <v>1447740</v>
      </c>
      <c r="G7" s="489">
        <v>678049</v>
      </c>
      <c r="H7" s="489">
        <v>351.74451189999996</v>
      </c>
      <c r="I7" s="489">
        <v>755.55710649999992</v>
      </c>
      <c r="J7" s="489">
        <v>351.74451189999996</v>
      </c>
      <c r="K7" s="454" t="s">
        <v>1026</v>
      </c>
      <c r="L7" s="493">
        <v>5164</v>
      </c>
      <c r="M7" s="493">
        <v>5164</v>
      </c>
      <c r="N7" s="493">
        <v>46672.7</v>
      </c>
      <c r="O7" s="784">
        <v>24.19736284</v>
      </c>
    </row>
    <row r="8" spans="1:15">
      <c r="A8" s="1114"/>
      <c r="B8" s="1114"/>
      <c r="C8" s="453" t="s">
        <v>436</v>
      </c>
      <c r="D8" s="488" t="s">
        <v>1009</v>
      </c>
      <c r="E8" s="489">
        <v>260286</v>
      </c>
      <c r="F8" s="489">
        <v>274447</v>
      </c>
      <c r="G8" s="489">
        <v>260286</v>
      </c>
      <c r="H8" s="489">
        <v>52242.054036000001</v>
      </c>
      <c r="I8" s="489">
        <v>56709.086790000001</v>
      </c>
      <c r="J8" s="489">
        <v>52242.054036000001</v>
      </c>
      <c r="K8" s="454" t="s">
        <v>1019</v>
      </c>
      <c r="L8" s="493">
        <v>67487</v>
      </c>
      <c r="M8" s="493">
        <v>64349</v>
      </c>
      <c r="N8" s="493">
        <v>9387.5</v>
      </c>
      <c r="O8" s="784">
        <v>1881.0994684499999</v>
      </c>
    </row>
    <row r="9" spans="1:15">
      <c r="A9" s="1114"/>
      <c r="B9" s="1114"/>
      <c r="C9" s="453" t="s">
        <v>1008</v>
      </c>
      <c r="D9" s="488" t="s">
        <v>1007</v>
      </c>
      <c r="E9" s="489">
        <v>767185</v>
      </c>
      <c r="F9" s="489">
        <v>1087736</v>
      </c>
      <c r="G9" s="489">
        <v>767185</v>
      </c>
      <c r="H9" s="489">
        <v>25839.6590335</v>
      </c>
      <c r="I9" s="489">
        <v>37566.426654999996</v>
      </c>
      <c r="J9" s="489">
        <v>25839.6590335</v>
      </c>
      <c r="K9" s="454" t="s">
        <v>1019</v>
      </c>
      <c r="L9" s="493">
        <v>67660</v>
      </c>
      <c r="M9" s="493">
        <v>64676</v>
      </c>
      <c r="N9" s="493">
        <v>17957.55</v>
      </c>
      <c r="O9" s="784">
        <v>603.68615327500004</v>
      </c>
    </row>
    <row r="10" spans="1:15">
      <c r="A10" s="1114"/>
      <c r="B10" s="1114"/>
      <c r="C10" s="453" t="s">
        <v>1025</v>
      </c>
      <c r="D10" s="488" t="s">
        <v>1024</v>
      </c>
      <c r="E10" s="489">
        <v>3324461</v>
      </c>
      <c r="F10" s="489">
        <v>4666886</v>
      </c>
      <c r="G10" s="489">
        <v>3324461</v>
      </c>
      <c r="H10" s="489">
        <v>22433.357495499997</v>
      </c>
      <c r="I10" s="489">
        <v>32252.781441799991</v>
      </c>
      <c r="J10" s="489">
        <v>22433.357495499997</v>
      </c>
      <c r="K10" s="454" t="s">
        <v>1019</v>
      </c>
      <c r="L10" s="493">
        <v>67662</v>
      </c>
      <c r="M10" s="493">
        <v>64689</v>
      </c>
      <c r="N10" s="493">
        <v>81688.75</v>
      </c>
      <c r="O10" s="784">
        <v>550.15319706499997</v>
      </c>
    </row>
    <row r="11" spans="1:15">
      <c r="A11" s="1114"/>
      <c r="B11" s="1115"/>
      <c r="C11" s="490" t="s">
        <v>645</v>
      </c>
      <c r="D11" s="785"/>
      <c r="E11" s="491">
        <v>5572359</v>
      </c>
      <c r="F11" s="491">
        <v>8445017</v>
      </c>
      <c r="G11" s="491">
        <v>5572359</v>
      </c>
      <c r="H11" s="491">
        <v>181408.45973630002</v>
      </c>
      <c r="I11" s="491">
        <v>270495.97449950001</v>
      </c>
      <c r="J11" s="491">
        <v>181408.45973630002</v>
      </c>
      <c r="K11" s="490"/>
      <c r="L11" s="786"/>
      <c r="M11" s="786"/>
      <c r="N11" s="786"/>
      <c r="O11" s="787"/>
    </row>
    <row r="12" spans="1:15">
      <c r="A12" s="1114"/>
      <c r="B12" s="1110" t="s">
        <v>646</v>
      </c>
      <c r="C12" s="453" t="s">
        <v>437</v>
      </c>
      <c r="D12" s="492" t="s">
        <v>1004</v>
      </c>
      <c r="E12" s="489">
        <v>71129</v>
      </c>
      <c r="F12" s="489">
        <v>152944</v>
      </c>
      <c r="G12" s="489">
        <v>71129</v>
      </c>
      <c r="H12" s="489">
        <v>9546.5614999999998</v>
      </c>
      <c r="I12" s="489">
        <v>22151.629050000003</v>
      </c>
      <c r="J12" s="489">
        <v>9546.5614999999998</v>
      </c>
      <c r="K12" s="454" t="s">
        <v>1019</v>
      </c>
      <c r="L12" s="493">
        <v>281.95</v>
      </c>
      <c r="M12" s="493">
        <v>252.9</v>
      </c>
      <c r="N12" s="493">
        <v>2905.65</v>
      </c>
      <c r="O12" s="784">
        <v>390.24223875000001</v>
      </c>
    </row>
    <row r="13" spans="1:15">
      <c r="A13" s="1114"/>
      <c r="B13" s="1111"/>
      <c r="C13" s="453" t="s">
        <v>438</v>
      </c>
      <c r="D13" s="492" t="s">
        <v>1006</v>
      </c>
      <c r="E13" s="489">
        <v>154615</v>
      </c>
      <c r="F13" s="489">
        <v>215224</v>
      </c>
      <c r="G13" s="489">
        <v>154615</v>
      </c>
      <c r="H13" s="489">
        <v>31381.443899999998</v>
      </c>
      <c r="I13" s="489">
        <v>44075.980112500001</v>
      </c>
      <c r="J13" s="489">
        <v>31381.443899999998</v>
      </c>
      <c r="K13" s="454" t="s">
        <v>1019</v>
      </c>
      <c r="L13" s="493">
        <v>821.45</v>
      </c>
      <c r="M13" s="493">
        <v>782.85</v>
      </c>
      <c r="N13" s="493">
        <v>4113.8999999999996</v>
      </c>
      <c r="O13" s="784">
        <v>834.40966500000002</v>
      </c>
    </row>
    <row r="14" spans="1:15">
      <c r="A14" s="1114"/>
      <c r="B14" s="1111"/>
      <c r="C14" s="453" t="s">
        <v>439</v>
      </c>
      <c r="D14" s="492" t="s">
        <v>1004</v>
      </c>
      <c r="E14" s="489">
        <v>25620</v>
      </c>
      <c r="F14" s="489">
        <v>26303</v>
      </c>
      <c r="G14" s="489">
        <v>25620</v>
      </c>
      <c r="H14" s="489">
        <v>2395.3780499999998</v>
      </c>
      <c r="I14" s="489">
        <v>2446.5320499999998</v>
      </c>
      <c r="J14" s="489">
        <v>2395.3780499999998</v>
      </c>
      <c r="K14" s="454" t="s">
        <v>1019</v>
      </c>
      <c r="L14" s="493">
        <v>185.65</v>
      </c>
      <c r="M14" s="493">
        <v>186.1</v>
      </c>
      <c r="N14" s="493">
        <v>752.25</v>
      </c>
      <c r="O14" s="784">
        <v>70.177348749999993</v>
      </c>
    </row>
    <row r="15" spans="1:15">
      <c r="A15" s="1114"/>
      <c r="B15" s="1111"/>
      <c r="C15" s="453" t="s">
        <v>440</v>
      </c>
      <c r="D15" s="492" t="s">
        <v>1005</v>
      </c>
      <c r="E15" s="489">
        <v>270</v>
      </c>
      <c r="F15" s="489">
        <v>62456</v>
      </c>
      <c r="G15" s="489">
        <v>270</v>
      </c>
      <c r="H15" s="489">
        <v>101.43076499999998</v>
      </c>
      <c r="I15" s="489">
        <v>21183.571095000003</v>
      </c>
      <c r="J15" s="489">
        <v>101.43076499999998</v>
      </c>
      <c r="K15" s="454" t="s">
        <v>1019</v>
      </c>
      <c r="L15" s="493">
        <v>2410</v>
      </c>
      <c r="M15" s="493">
        <v>2474.1999999999998</v>
      </c>
      <c r="N15" s="493">
        <v>143.5</v>
      </c>
      <c r="O15" s="784">
        <v>53.686783499999997</v>
      </c>
    </row>
    <row r="16" spans="1:15">
      <c r="A16" s="1114"/>
      <c r="B16" s="1111"/>
      <c r="C16" s="453" t="s">
        <v>441</v>
      </c>
      <c r="D16" s="492" t="s">
        <v>1004</v>
      </c>
      <c r="E16" s="489">
        <v>100636</v>
      </c>
      <c r="F16" s="489">
        <v>109386</v>
      </c>
      <c r="G16" s="489">
        <v>100636</v>
      </c>
      <c r="H16" s="489">
        <v>18220.583125000005</v>
      </c>
      <c r="I16" s="489">
        <v>18015.835799999997</v>
      </c>
      <c r="J16" s="489">
        <v>18220.583125000005</v>
      </c>
      <c r="K16" s="454" t="s">
        <v>1019</v>
      </c>
      <c r="L16" s="493">
        <v>344.5</v>
      </c>
      <c r="M16" s="493">
        <v>343.6</v>
      </c>
      <c r="N16" s="493">
        <v>1700.8</v>
      </c>
      <c r="O16" s="784">
        <v>309.10882874999999</v>
      </c>
    </row>
    <row r="17" spans="1:15">
      <c r="A17" s="1114"/>
      <c r="B17" s="1112"/>
      <c r="C17" s="490" t="s">
        <v>647</v>
      </c>
      <c r="D17" s="494"/>
      <c r="E17" s="491">
        <v>352270</v>
      </c>
      <c r="F17" s="491">
        <v>566313</v>
      </c>
      <c r="G17" s="491">
        <v>352270</v>
      </c>
      <c r="H17" s="491">
        <v>61645.397339999996</v>
      </c>
      <c r="I17" s="491">
        <v>107873.54810750001</v>
      </c>
      <c r="J17" s="491">
        <v>61645.397339999996</v>
      </c>
      <c r="K17" s="495"/>
      <c r="L17" s="786"/>
      <c r="M17" s="786"/>
      <c r="N17" s="786"/>
      <c r="O17" s="787"/>
    </row>
    <row r="18" spans="1:15">
      <c r="A18" s="1114"/>
      <c r="B18" s="1110" t="s">
        <v>648</v>
      </c>
      <c r="C18" s="453" t="s">
        <v>442</v>
      </c>
      <c r="D18" s="488" t="s">
        <v>1196</v>
      </c>
      <c r="E18" s="489">
        <v>42379</v>
      </c>
      <c r="F18" s="489">
        <v>54456</v>
      </c>
      <c r="G18" s="489">
        <v>42379</v>
      </c>
      <c r="H18" s="489">
        <v>4664.1593750000002</v>
      </c>
      <c r="I18" s="489">
        <v>5417.6387000000004</v>
      </c>
      <c r="J18" s="489">
        <v>4664.1593750000002</v>
      </c>
      <c r="K18" s="454" t="s">
        <v>1023</v>
      </c>
      <c r="L18" s="493">
        <v>42240</v>
      </c>
      <c r="M18" s="493">
        <v>45710</v>
      </c>
      <c r="N18" s="493">
        <v>5196.25</v>
      </c>
      <c r="O18" s="784">
        <v>570.38209125000003</v>
      </c>
    </row>
    <row r="19" spans="1:15">
      <c r="A19" s="1114"/>
      <c r="B19" s="1111"/>
      <c r="C19" s="453" t="s">
        <v>443</v>
      </c>
      <c r="D19" s="488" t="s">
        <v>1022</v>
      </c>
      <c r="E19" s="489">
        <v>0</v>
      </c>
      <c r="F19" s="489">
        <v>5</v>
      </c>
      <c r="G19" s="489">
        <v>0</v>
      </c>
      <c r="H19" s="489">
        <v>0</v>
      </c>
      <c r="I19" s="489">
        <v>0.7145999999999999</v>
      </c>
      <c r="J19" s="489">
        <v>0</v>
      </c>
      <c r="K19" s="454" t="s">
        <v>1021</v>
      </c>
      <c r="L19" s="493">
        <v>1009</v>
      </c>
      <c r="M19" s="493">
        <v>1592.4</v>
      </c>
      <c r="N19" s="493">
        <v>0</v>
      </c>
      <c r="O19" s="784">
        <v>0</v>
      </c>
    </row>
    <row r="20" spans="1:15">
      <c r="A20" s="1114"/>
      <c r="B20" s="1111"/>
      <c r="C20" s="453" t="s">
        <v>445</v>
      </c>
      <c r="D20" s="488" t="s">
        <v>1020</v>
      </c>
      <c r="E20" s="489">
        <v>10044</v>
      </c>
      <c r="F20" s="489">
        <v>8336</v>
      </c>
      <c r="G20" s="489">
        <v>10044</v>
      </c>
      <c r="H20" s="489">
        <v>398.92157999999995</v>
      </c>
      <c r="I20" s="489">
        <v>316.63723319999991</v>
      </c>
      <c r="J20" s="489">
        <v>398.92157999999995</v>
      </c>
      <c r="K20" s="454" t="s">
        <v>1019</v>
      </c>
      <c r="L20" s="493">
        <v>1091.8</v>
      </c>
      <c r="M20" s="493">
        <v>1077.5999999999999</v>
      </c>
      <c r="N20" s="493">
        <v>1270.55</v>
      </c>
      <c r="O20" s="784">
        <v>50.283971100000002</v>
      </c>
    </row>
    <row r="21" spans="1:15">
      <c r="A21" s="1114"/>
      <c r="B21" s="1111"/>
      <c r="C21" s="453" t="s">
        <v>444</v>
      </c>
      <c r="D21" s="488" t="s">
        <v>1018</v>
      </c>
      <c r="E21" s="489">
        <v>31</v>
      </c>
      <c r="F21" s="489">
        <v>18</v>
      </c>
      <c r="G21" s="489">
        <v>31</v>
      </c>
      <c r="H21" s="489">
        <v>1.39879</v>
      </c>
      <c r="I21" s="489">
        <v>0.7801800000000001</v>
      </c>
      <c r="J21" s="489">
        <v>1.39879</v>
      </c>
      <c r="K21" s="454" t="s">
        <v>1017</v>
      </c>
      <c r="L21" s="493">
        <v>2197.5</v>
      </c>
      <c r="M21" s="493">
        <v>2263</v>
      </c>
      <c r="N21" s="493">
        <v>17.95</v>
      </c>
      <c r="O21" s="784">
        <v>0.7917575</v>
      </c>
    </row>
    <row r="22" spans="1:15">
      <c r="A22" s="1114"/>
      <c r="B22" s="1111"/>
      <c r="C22" s="453" t="s">
        <v>446</v>
      </c>
      <c r="D22" s="488" t="s">
        <v>1016</v>
      </c>
      <c r="E22" s="489">
        <v>211</v>
      </c>
      <c r="F22" s="489">
        <v>248</v>
      </c>
      <c r="G22" s="489">
        <v>211</v>
      </c>
      <c r="H22" s="489">
        <v>3.6199380000000008</v>
      </c>
      <c r="I22" s="489">
        <v>4.2669510000000006</v>
      </c>
      <c r="J22" s="489">
        <v>3.6199380000000008</v>
      </c>
      <c r="K22" s="454" t="s">
        <v>1015</v>
      </c>
      <c r="L22" s="493">
        <v>17611</v>
      </c>
      <c r="M22" s="493">
        <v>16957</v>
      </c>
      <c r="N22" s="493">
        <v>53.7</v>
      </c>
      <c r="O22" s="784">
        <v>0.92446914999999996</v>
      </c>
    </row>
    <row r="23" spans="1:15">
      <c r="A23" s="1114"/>
      <c r="B23" s="1112"/>
      <c r="C23" s="490" t="s">
        <v>649</v>
      </c>
      <c r="D23" s="494"/>
      <c r="E23" s="491">
        <v>52665</v>
      </c>
      <c r="F23" s="491">
        <v>63063</v>
      </c>
      <c r="G23" s="491">
        <v>52665</v>
      </c>
      <c r="H23" s="491">
        <v>5068.0996830000004</v>
      </c>
      <c r="I23" s="491">
        <v>5740.0376642000001</v>
      </c>
      <c r="J23" s="491">
        <v>5068.0996830000004</v>
      </c>
      <c r="K23" s="495"/>
      <c r="L23" s="786"/>
      <c r="M23" s="786"/>
      <c r="N23" s="786"/>
      <c r="O23" s="787"/>
    </row>
    <row r="24" spans="1:15">
      <c r="A24" s="1114"/>
      <c r="B24" s="1110" t="s">
        <v>419</v>
      </c>
      <c r="C24" s="453" t="s">
        <v>447</v>
      </c>
      <c r="D24" s="492" t="s">
        <v>1002</v>
      </c>
      <c r="E24" s="489">
        <v>1366997</v>
      </c>
      <c r="F24" s="489">
        <v>2636309</v>
      </c>
      <c r="G24" s="489">
        <v>1366997</v>
      </c>
      <c r="H24" s="489">
        <v>105050.61857999999</v>
      </c>
      <c r="I24" s="489">
        <v>219328.73178000003</v>
      </c>
      <c r="J24" s="489">
        <v>105050.61857999999</v>
      </c>
      <c r="K24" s="454" t="s">
        <v>1001</v>
      </c>
      <c r="L24" s="493">
        <v>7766</v>
      </c>
      <c r="M24" s="493">
        <v>8117</v>
      </c>
      <c r="N24" s="493">
        <v>5966.15</v>
      </c>
      <c r="O24" s="784">
        <v>461.46021949999999</v>
      </c>
    </row>
    <row r="25" spans="1:15">
      <c r="A25" s="1114"/>
      <c r="B25" s="1111"/>
      <c r="C25" s="453" t="s">
        <v>1000</v>
      </c>
      <c r="D25" s="492" t="s">
        <v>999</v>
      </c>
      <c r="E25" s="489">
        <v>2160957</v>
      </c>
      <c r="F25" s="489">
        <v>1745631</v>
      </c>
      <c r="G25" s="489">
        <v>2160957</v>
      </c>
      <c r="H25" s="489">
        <v>139222.36193750001</v>
      </c>
      <c r="I25" s="489">
        <v>83233.738087499994</v>
      </c>
      <c r="J25" s="489">
        <v>139222.36193750001</v>
      </c>
      <c r="K25" s="454" t="s">
        <v>998</v>
      </c>
      <c r="L25" s="493">
        <v>436.4</v>
      </c>
      <c r="M25" s="493">
        <v>555.79999999999995</v>
      </c>
      <c r="N25" s="493">
        <v>10436</v>
      </c>
      <c r="O25" s="784">
        <v>669.67438000000004</v>
      </c>
    </row>
    <row r="26" spans="1:15">
      <c r="A26" s="1114"/>
      <c r="B26" s="1112"/>
      <c r="C26" s="490" t="s">
        <v>650</v>
      </c>
      <c r="D26" s="494"/>
      <c r="E26" s="491">
        <v>3527954</v>
      </c>
      <c r="F26" s="491">
        <v>4381940</v>
      </c>
      <c r="G26" s="491">
        <v>3527954</v>
      </c>
      <c r="H26" s="491">
        <v>244272.98051750002</v>
      </c>
      <c r="I26" s="491">
        <v>302562.46986750001</v>
      </c>
      <c r="J26" s="491">
        <v>244272.98051750002</v>
      </c>
      <c r="K26" s="495"/>
      <c r="L26" s="786"/>
      <c r="M26" s="786"/>
      <c r="N26" s="786"/>
      <c r="O26" s="787"/>
    </row>
    <row r="27" spans="1:15">
      <c r="A27" s="1114"/>
      <c r="B27" s="1110" t="s">
        <v>274</v>
      </c>
      <c r="C27" s="453" t="s">
        <v>651</v>
      </c>
      <c r="D27" s="488" t="s">
        <v>698</v>
      </c>
      <c r="E27" s="489">
        <v>31175</v>
      </c>
      <c r="F27" s="489">
        <v>38993</v>
      </c>
      <c r="G27" s="489">
        <v>31175</v>
      </c>
      <c r="H27" s="489">
        <v>2355.3135400000001</v>
      </c>
      <c r="I27" s="489">
        <v>2992.03071</v>
      </c>
      <c r="J27" s="489">
        <v>2355.3135400000001</v>
      </c>
      <c r="K27" s="454" t="s">
        <v>1014</v>
      </c>
      <c r="L27" s="493">
        <v>15164</v>
      </c>
      <c r="M27" s="493">
        <v>14826</v>
      </c>
      <c r="N27" s="493">
        <v>786.25</v>
      </c>
      <c r="O27" s="784">
        <v>59.317425249999999</v>
      </c>
    </row>
    <row r="28" spans="1:15">
      <c r="A28" s="1114"/>
      <c r="B28" s="1111"/>
      <c r="C28" s="453" t="s">
        <v>772</v>
      </c>
      <c r="D28" s="488" t="s">
        <v>698</v>
      </c>
      <c r="E28" s="489">
        <v>42</v>
      </c>
      <c r="F28" s="489">
        <v>2771</v>
      </c>
      <c r="G28" s="489">
        <v>42</v>
      </c>
      <c r="H28" s="489">
        <v>4.4054624999999996</v>
      </c>
      <c r="I28" s="489">
        <v>285.11124999999998</v>
      </c>
      <c r="J28" s="489">
        <v>4.4054624999999996</v>
      </c>
      <c r="K28" s="454" t="s">
        <v>1014</v>
      </c>
      <c r="L28" s="493">
        <v>8258</v>
      </c>
      <c r="M28" s="493">
        <v>9150</v>
      </c>
      <c r="N28" s="493">
        <v>8.35</v>
      </c>
      <c r="O28" s="784">
        <v>0.87793374999999996</v>
      </c>
    </row>
    <row r="29" spans="1:15">
      <c r="A29" s="1114"/>
      <c r="B29" s="1111"/>
      <c r="C29" s="453" t="s">
        <v>448</v>
      </c>
      <c r="D29" s="488" t="s">
        <v>698</v>
      </c>
      <c r="E29" s="489">
        <v>23</v>
      </c>
      <c r="F29" s="489">
        <v>15039</v>
      </c>
      <c r="G29" s="489">
        <v>23</v>
      </c>
      <c r="H29" s="489">
        <v>2.5126999999999997</v>
      </c>
      <c r="I29" s="489">
        <v>1630.82888</v>
      </c>
      <c r="J29" s="489">
        <v>2.5126999999999997</v>
      </c>
      <c r="K29" s="454" t="s">
        <v>1014</v>
      </c>
      <c r="L29" s="493">
        <v>21100</v>
      </c>
      <c r="M29" s="493">
        <v>21196</v>
      </c>
      <c r="N29" s="493">
        <v>27.15</v>
      </c>
      <c r="O29" s="784">
        <v>2.9590917499999998</v>
      </c>
    </row>
    <row r="30" spans="1:15">
      <c r="A30" s="1114"/>
      <c r="B30" s="1112"/>
      <c r="C30" s="490" t="s">
        <v>652</v>
      </c>
      <c r="D30" s="494"/>
      <c r="E30" s="491">
        <v>31240</v>
      </c>
      <c r="F30" s="491">
        <v>56803</v>
      </c>
      <c r="G30" s="491">
        <v>31240</v>
      </c>
      <c r="H30" s="491">
        <v>2362.2317025000002</v>
      </c>
      <c r="I30" s="491">
        <v>4907.97084</v>
      </c>
      <c r="J30" s="491">
        <v>2362.2317025000002</v>
      </c>
      <c r="K30" s="495"/>
      <c r="L30" s="786"/>
      <c r="M30" s="786"/>
      <c r="N30" s="786"/>
      <c r="O30" s="786"/>
    </row>
    <row r="31" spans="1:15" ht="25.5">
      <c r="A31" s="1115"/>
      <c r="B31" s="496" t="s">
        <v>1013</v>
      </c>
      <c r="C31" s="496" t="s">
        <v>1013</v>
      </c>
      <c r="D31" s="497"/>
      <c r="E31" s="498">
        <v>9536488</v>
      </c>
      <c r="F31" s="498">
        <v>13513136</v>
      </c>
      <c r="G31" s="498">
        <v>9536488</v>
      </c>
      <c r="H31" s="498">
        <v>494757.16897930007</v>
      </c>
      <c r="I31" s="498">
        <v>691580.0009787</v>
      </c>
      <c r="J31" s="498">
        <v>494757.16897930007</v>
      </c>
      <c r="K31" s="499"/>
      <c r="L31" s="788"/>
      <c r="M31" s="788"/>
      <c r="N31" s="788"/>
      <c r="O31" s="788"/>
    </row>
    <row r="32" spans="1:15">
      <c r="A32" s="1110" t="s">
        <v>653</v>
      </c>
      <c r="B32" s="1113" t="s">
        <v>421</v>
      </c>
      <c r="C32" s="453" t="s">
        <v>435</v>
      </c>
      <c r="D32" s="488" t="s">
        <v>1012</v>
      </c>
      <c r="E32" s="500">
        <v>26709</v>
      </c>
      <c r="F32" s="500">
        <v>106988</v>
      </c>
      <c r="G32" s="500">
        <v>26709</v>
      </c>
      <c r="H32" s="500">
        <v>13926.055144999997</v>
      </c>
      <c r="I32" s="500">
        <v>55614.879590000004</v>
      </c>
      <c r="J32" s="500">
        <v>13926.055144999997</v>
      </c>
      <c r="K32" s="454" t="s">
        <v>1010</v>
      </c>
      <c r="L32" s="493" t="s">
        <v>698</v>
      </c>
      <c r="M32" s="493" t="s">
        <v>698</v>
      </c>
      <c r="N32" s="493">
        <v>2838</v>
      </c>
      <c r="O32" s="493">
        <v>1489.2487799999999</v>
      </c>
    </row>
    <row r="33" spans="1:15">
      <c r="A33" s="1111"/>
      <c r="B33" s="1114"/>
      <c r="C33" s="453" t="s">
        <v>659</v>
      </c>
      <c r="D33" s="488" t="s">
        <v>1011</v>
      </c>
      <c r="E33" s="500">
        <v>7496</v>
      </c>
      <c r="F33" s="500"/>
      <c r="G33" s="500">
        <v>7496</v>
      </c>
      <c r="H33" s="500">
        <v>393.83504199999999</v>
      </c>
      <c r="I33" s="500"/>
      <c r="J33" s="500">
        <v>393.83504199999999</v>
      </c>
      <c r="K33" s="454" t="s">
        <v>1010</v>
      </c>
      <c r="L33" s="493" t="s">
        <v>698</v>
      </c>
      <c r="M33" s="493" t="s">
        <v>698</v>
      </c>
      <c r="N33" s="493">
        <v>696.6</v>
      </c>
      <c r="O33" s="493">
        <v>36.536455599999996</v>
      </c>
    </row>
    <row r="34" spans="1:15">
      <c r="A34" s="1111"/>
      <c r="B34" s="1114"/>
      <c r="C34" s="453" t="s">
        <v>436</v>
      </c>
      <c r="D34" s="488" t="s">
        <v>1009</v>
      </c>
      <c r="E34" s="500">
        <v>19324</v>
      </c>
      <c r="F34" s="500">
        <v>8138</v>
      </c>
      <c r="G34" s="500">
        <v>19324</v>
      </c>
      <c r="H34" s="500">
        <v>3961.4803065000001</v>
      </c>
      <c r="I34" s="500">
        <v>1683.1691385000001</v>
      </c>
      <c r="J34" s="500">
        <v>3961.4803065000001</v>
      </c>
      <c r="K34" s="454" t="s">
        <v>1003</v>
      </c>
      <c r="L34" s="493" t="s">
        <v>698</v>
      </c>
      <c r="M34" s="493" t="s">
        <v>698</v>
      </c>
      <c r="N34" s="493">
        <v>1623.05</v>
      </c>
      <c r="O34" s="493">
        <v>331.10745652499998</v>
      </c>
    </row>
    <row r="35" spans="1:15">
      <c r="A35" s="1111"/>
      <c r="B35" s="1114"/>
      <c r="C35" s="453" t="s">
        <v>1008</v>
      </c>
      <c r="D35" s="488" t="s">
        <v>1007</v>
      </c>
      <c r="E35" s="500">
        <v>14545</v>
      </c>
      <c r="F35" s="500">
        <v>13225</v>
      </c>
      <c r="G35" s="500">
        <v>14545</v>
      </c>
      <c r="H35" s="500">
        <v>497.10620974999995</v>
      </c>
      <c r="I35" s="500">
        <v>458.52725824999993</v>
      </c>
      <c r="J35" s="500">
        <v>497.10620974999995</v>
      </c>
      <c r="K35" s="454" t="s">
        <v>1003</v>
      </c>
      <c r="L35" s="493" t="s">
        <v>698</v>
      </c>
      <c r="M35" s="493" t="s">
        <v>698</v>
      </c>
      <c r="N35" s="493">
        <v>1271</v>
      </c>
      <c r="O35" s="493">
        <v>43.260470849999997</v>
      </c>
    </row>
    <row r="36" spans="1:15">
      <c r="A36" s="1111"/>
      <c r="B36" s="1115"/>
      <c r="C36" s="490" t="s">
        <v>645</v>
      </c>
      <c r="D36" s="494"/>
      <c r="E36" s="491">
        <v>68074</v>
      </c>
      <c r="F36" s="491">
        <v>128351</v>
      </c>
      <c r="G36" s="491">
        <v>68074</v>
      </c>
      <c r="H36" s="491">
        <v>18778.476703249999</v>
      </c>
      <c r="I36" s="491">
        <v>57756.575986750002</v>
      </c>
      <c r="J36" s="491">
        <v>18778.476703249999</v>
      </c>
      <c r="K36" s="495"/>
      <c r="L36" s="786"/>
      <c r="M36" s="786"/>
      <c r="N36" s="786"/>
      <c r="O36" s="786"/>
    </row>
    <row r="37" spans="1:15">
      <c r="A37" s="1111"/>
      <c r="B37" s="1110" t="s">
        <v>646</v>
      </c>
      <c r="C37" s="501" t="s">
        <v>438</v>
      </c>
      <c r="D37" s="492" t="s">
        <v>1006</v>
      </c>
      <c r="E37" s="503">
        <v>96</v>
      </c>
      <c r="F37" s="503">
        <v>230</v>
      </c>
      <c r="G37" s="503">
        <v>96</v>
      </c>
      <c r="H37" s="500">
        <v>19.792840000000002</v>
      </c>
      <c r="I37" s="502">
        <v>46.993452500000004</v>
      </c>
      <c r="J37" s="500">
        <v>19.792840000000002</v>
      </c>
      <c r="K37" s="454" t="s">
        <v>1003</v>
      </c>
      <c r="L37" s="493" t="s">
        <v>698</v>
      </c>
      <c r="M37" s="493" t="s">
        <v>698</v>
      </c>
      <c r="N37" s="789">
        <v>10.15</v>
      </c>
      <c r="O37" s="789">
        <v>2.1144962500000002</v>
      </c>
    </row>
    <row r="38" spans="1:15">
      <c r="A38" s="1111"/>
      <c r="B38" s="1111"/>
      <c r="C38" s="453" t="s">
        <v>440</v>
      </c>
      <c r="D38" s="492" t="s">
        <v>1005</v>
      </c>
      <c r="E38" s="503">
        <v>0</v>
      </c>
      <c r="F38" s="503">
        <v>45</v>
      </c>
      <c r="G38" s="503">
        <v>0</v>
      </c>
      <c r="H38" s="500">
        <v>0</v>
      </c>
      <c r="I38" s="502">
        <v>12.605309999999999</v>
      </c>
      <c r="J38" s="500">
        <v>0</v>
      </c>
      <c r="K38" s="454" t="s">
        <v>1003</v>
      </c>
      <c r="L38" s="493" t="s">
        <v>698</v>
      </c>
      <c r="M38" s="493" t="s">
        <v>698</v>
      </c>
      <c r="N38" s="789">
        <v>0</v>
      </c>
      <c r="O38" s="789">
        <v>0</v>
      </c>
    </row>
    <row r="39" spans="1:15">
      <c r="A39" s="1111"/>
      <c r="B39" s="1111"/>
      <c r="C39" s="501" t="s">
        <v>441</v>
      </c>
      <c r="D39" s="492" t="s">
        <v>1004</v>
      </c>
      <c r="E39" s="502">
        <v>22</v>
      </c>
      <c r="F39" s="502">
        <v>26</v>
      </c>
      <c r="G39" s="502">
        <v>22</v>
      </c>
      <c r="H39" s="500">
        <v>3.9181499999999998</v>
      </c>
      <c r="I39" s="503">
        <v>4.3212200000000003</v>
      </c>
      <c r="J39" s="500">
        <v>3.9181499999999998</v>
      </c>
      <c r="K39" s="454" t="s">
        <v>1003</v>
      </c>
      <c r="L39" s="493" t="s">
        <v>698</v>
      </c>
      <c r="M39" s="493" t="s">
        <v>698</v>
      </c>
      <c r="N39" s="789">
        <v>2.1</v>
      </c>
      <c r="O39" s="789">
        <v>0.37053599999999998</v>
      </c>
    </row>
    <row r="40" spans="1:15">
      <c r="A40" s="1111"/>
      <c r="B40" s="1112"/>
      <c r="C40" s="490" t="s">
        <v>647</v>
      </c>
      <c r="D40" s="494"/>
      <c r="E40" s="491">
        <v>118</v>
      </c>
      <c r="F40" s="491">
        <v>301</v>
      </c>
      <c r="G40" s="491">
        <v>118</v>
      </c>
      <c r="H40" s="491">
        <v>23.710990000000002</v>
      </c>
      <c r="I40" s="491">
        <v>63.919982500000003</v>
      </c>
      <c r="J40" s="491">
        <v>23.710990000000002</v>
      </c>
      <c r="K40" s="495"/>
      <c r="L40" s="786"/>
      <c r="M40" s="786"/>
      <c r="N40" s="786"/>
      <c r="O40" s="786"/>
    </row>
    <row r="41" spans="1:15">
      <c r="A41" s="1111"/>
      <c r="B41" s="1110" t="s">
        <v>419</v>
      </c>
      <c r="C41" s="501" t="s">
        <v>447</v>
      </c>
      <c r="D41" s="492" t="s">
        <v>1002</v>
      </c>
      <c r="E41" s="500">
        <v>3218987</v>
      </c>
      <c r="F41" s="500">
        <v>4011935</v>
      </c>
      <c r="G41" s="500">
        <v>3218987</v>
      </c>
      <c r="H41" s="500">
        <v>253717.94982399998</v>
      </c>
      <c r="I41" s="500">
        <v>332055.16358300002</v>
      </c>
      <c r="J41" s="500">
        <v>253717.94982399998</v>
      </c>
      <c r="K41" s="454" t="s">
        <v>1001</v>
      </c>
      <c r="L41" s="493" t="s">
        <v>698</v>
      </c>
      <c r="M41" s="493" t="s">
        <v>698</v>
      </c>
      <c r="N41" s="789">
        <v>24716.799999999999</v>
      </c>
      <c r="O41" s="789">
        <v>1977.1598210499999</v>
      </c>
    </row>
    <row r="42" spans="1:15">
      <c r="A42" s="1111"/>
      <c r="B42" s="1111"/>
      <c r="C42" s="453" t="s">
        <v>1000</v>
      </c>
      <c r="D42" s="492" t="s">
        <v>999</v>
      </c>
      <c r="E42" s="500">
        <v>1022901</v>
      </c>
      <c r="F42" s="500">
        <v>873988</v>
      </c>
      <c r="G42" s="500">
        <v>1022901</v>
      </c>
      <c r="H42" s="500">
        <v>68899.807881250003</v>
      </c>
      <c r="I42" s="500">
        <v>42492.45244375</v>
      </c>
      <c r="J42" s="500">
        <v>68899.807881250003</v>
      </c>
      <c r="K42" s="454" t="s">
        <v>998</v>
      </c>
      <c r="L42" s="493" t="s">
        <v>698</v>
      </c>
      <c r="M42" s="493" t="s">
        <v>698</v>
      </c>
      <c r="N42" s="789">
        <v>14367.75</v>
      </c>
      <c r="O42" s="789">
        <v>862.92106375000003</v>
      </c>
    </row>
    <row r="43" spans="1:15" s="466" customFormat="1">
      <c r="A43" s="1111"/>
      <c r="B43" s="1112"/>
      <c r="C43" s="490" t="s">
        <v>650</v>
      </c>
      <c r="D43" s="494"/>
      <c r="E43" s="491">
        <v>4241888</v>
      </c>
      <c r="F43" s="491">
        <v>4885923</v>
      </c>
      <c r="G43" s="491">
        <v>4241888</v>
      </c>
      <c r="H43" s="491">
        <v>322617.75770525</v>
      </c>
      <c r="I43" s="491">
        <v>374547.61602675001</v>
      </c>
      <c r="J43" s="491">
        <v>322617.75770525</v>
      </c>
      <c r="K43" s="495"/>
      <c r="L43" s="790"/>
      <c r="M43" s="790"/>
      <c r="N43" s="790"/>
      <c r="O43" s="790"/>
    </row>
    <row r="44" spans="1:15" ht="25.5">
      <c r="A44" s="1112"/>
      <c r="B44" s="496" t="s">
        <v>997</v>
      </c>
      <c r="C44" s="496" t="s">
        <v>997</v>
      </c>
      <c r="D44" s="497"/>
      <c r="E44" s="498">
        <v>4310080</v>
      </c>
      <c r="F44" s="498">
        <v>5014575</v>
      </c>
      <c r="G44" s="498">
        <v>4310080</v>
      </c>
      <c r="H44" s="498">
        <v>341419.94539850001</v>
      </c>
      <c r="I44" s="498">
        <v>432368.11199599999</v>
      </c>
      <c r="J44" s="498">
        <v>341419.94539850001</v>
      </c>
      <c r="K44" s="499"/>
      <c r="L44" s="791"/>
      <c r="M44" s="791"/>
      <c r="N44" s="791"/>
      <c r="O44" s="791"/>
    </row>
    <row r="45" spans="1:15" s="506" customFormat="1">
      <c r="A45" s="464" t="s">
        <v>1183</v>
      </c>
      <c r="B45" s="464"/>
      <c r="C45" s="504"/>
      <c r="D45" s="505"/>
      <c r="E45" s="504"/>
      <c r="F45" s="504"/>
      <c r="G45" s="504"/>
      <c r="H45" s="504"/>
      <c r="I45" s="504"/>
      <c r="J45" s="504"/>
      <c r="K45" s="504"/>
      <c r="L45" s="504"/>
      <c r="M45" s="504"/>
      <c r="N45" s="504"/>
      <c r="O45" s="504"/>
    </row>
    <row r="46" spans="1:15" s="506" customFormat="1">
      <c r="A46" s="507" t="s">
        <v>996</v>
      </c>
      <c r="B46" s="508"/>
      <c r="C46" s="508"/>
      <c r="D46" s="509"/>
      <c r="E46" s="508"/>
      <c r="F46" s="508"/>
      <c r="G46" s="508"/>
      <c r="H46" s="508"/>
      <c r="I46" s="508"/>
      <c r="J46" s="508"/>
      <c r="K46" s="508"/>
      <c r="L46" s="508"/>
      <c r="M46" s="508"/>
      <c r="N46" s="508"/>
      <c r="O46" s="508"/>
    </row>
    <row r="47" spans="1:15" s="506" customFormat="1">
      <c r="A47" s="508" t="s">
        <v>995</v>
      </c>
      <c r="B47" s="508"/>
      <c r="C47" s="508"/>
      <c r="D47" s="509"/>
      <c r="E47" s="508"/>
      <c r="F47" s="508"/>
      <c r="G47" s="508"/>
      <c r="H47" s="508"/>
      <c r="I47" s="508"/>
      <c r="J47" s="508"/>
      <c r="K47" s="508"/>
      <c r="L47" s="508"/>
      <c r="M47" s="508"/>
      <c r="N47" s="508"/>
      <c r="O47" s="508"/>
    </row>
    <row r="48" spans="1:15" s="506" customFormat="1">
      <c r="A48" s="508" t="s">
        <v>994</v>
      </c>
      <c r="B48" s="508"/>
      <c r="C48" s="508"/>
      <c r="D48" s="509"/>
      <c r="E48" s="508"/>
      <c r="F48" s="508"/>
      <c r="G48" s="508"/>
      <c r="H48" s="508"/>
      <c r="I48" s="508"/>
      <c r="J48" s="508"/>
      <c r="K48" s="508"/>
      <c r="L48" s="508"/>
      <c r="M48" s="508"/>
      <c r="N48" s="508"/>
      <c r="O48" s="508"/>
    </row>
    <row r="49" spans="1:702" s="506" customFormat="1">
      <c r="A49" s="508" t="s">
        <v>993</v>
      </c>
      <c r="B49" s="508"/>
      <c r="C49" s="508"/>
      <c r="D49" s="509"/>
      <c r="E49" s="508"/>
      <c r="F49" s="508"/>
      <c r="G49" s="508"/>
      <c r="H49" s="508"/>
      <c r="I49" s="508"/>
      <c r="J49" s="508"/>
      <c r="K49" s="508"/>
      <c r="L49" s="508"/>
      <c r="M49" s="508"/>
      <c r="N49" s="508"/>
      <c r="O49" s="508"/>
    </row>
    <row r="50" spans="1:702" s="506" customFormat="1">
      <c r="A50" s="510" t="s">
        <v>449</v>
      </c>
      <c r="B50" s="510"/>
      <c r="D50" s="511"/>
    </row>
    <row r="51" spans="1:702" s="513" customFormat="1">
      <c r="A51" s="463"/>
      <c r="B51" s="463"/>
      <c r="C51" s="463"/>
      <c r="D51" s="512"/>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c r="BE51" s="463"/>
      <c r="BF51" s="463"/>
      <c r="BG51" s="463"/>
      <c r="BH51" s="463"/>
      <c r="BI51" s="463"/>
      <c r="BJ51" s="463"/>
      <c r="BK51" s="463"/>
      <c r="BL51" s="463"/>
      <c r="BM51" s="463"/>
      <c r="BN51" s="463"/>
      <c r="BO51" s="463"/>
      <c r="BP51" s="463"/>
      <c r="BQ51" s="463"/>
      <c r="BR51" s="463"/>
      <c r="BS51" s="463"/>
      <c r="BT51" s="463"/>
      <c r="BU51" s="463"/>
      <c r="BV51" s="463"/>
      <c r="BW51" s="463"/>
      <c r="BX51" s="463"/>
      <c r="BY51" s="463"/>
      <c r="BZ51" s="463"/>
      <c r="CA51" s="463"/>
      <c r="CB51" s="463"/>
      <c r="CC51" s="463"/>
      <c r="CD51" s="463"/>
      <c r="CE51" s="463"/>
      <c r="CF51" s="463"/>
      <c r="CG51" s="463"/>
      <c r="CH51" s="463"/>
      <c r="CI51" s="463"/>
      <c r="CJ51" s="463"/>
      <c r="CK51" s="463"/>
      <c r="CL51" s="463"/>
      <c r="CM51" s="463"/>
      <c r="CN51" s="463"/>
      <c r="CO51" s="463"/>
      <c r="CP51" s="463"/>
      <c r="CQ51" s="463"/>
      <c r="CR51" s="463"/>
      <c r="CS51" s="463"/>
      <c r="CT51" s="463"/>
      <c r="CU51" s="463"/>
      <c r="CV51" s="463"/>
      <c r="CW51" s="463"/>
      <c r="CX51" s="463"/>
      <c r="CY51" s="463"/>
      <c r="CZ51" s="463"/>
      <c r="DA51" s="463"/>
      <c r="DB51" s="463"/>
      <c r="DC51" s="463"/>
      <c r="DD51" s="463"/>
      <c r="DE51" s="463"/>
      <c r="DF51" s="463"/>
      <c r="DG51" s="463"/>
      <c r="DH51" s="463"/>
      <c r="DI51" s="463"/>
      <c r="DJ51" s="463"/>
      <c r="DK51" s="463"/>
      <c r="DL51" s="463"/>
      <c r="DM51" s="463"/>
      <c r="DN51" s="463"/>
      <c r="DO51" s="463"/>
      <c r="DP51" s="463"/>
      <c r="DQ51" s="463"/>
      <c r="DR51" s="463"/>
      <c r="DS51" s="463"/>
      <c r="DT51" s="463"/>
      <c r="DU51" s="463"/>
      <c r="DV51" s="463"/>
      <c r="DW51" s="463"/>
      <c r="DX51" s="463"/>
      <c r="DY51" s="463"/>
      <c r="DZ51" s="463"/>
      <c r="EA51" s="463"/>
      <c r="EB51" s="463"/>
      <c r="EC51" s="463"/>
      <c r="ED51" s="463"/>
      <c r="EE51" s="463"/>
      <c r="EF51" s="463"/>
      <c r="EG51" s="463"/>
      <c r="EH51" s="463"/>
      <c r="EI51" s="463"/>
      <c r="EJ51" s="463"/>
      <c r="EK51" s="463"/>
      <c r="EL51" s="463"/>
      <c r="EM51" s="463"/>
      <c r="EN51" s="463"/>
      <c r="EO51" s="463"/>
      <c r="EP51" s="463"/>
      <c r="EQ51" s="463"/>
      <c r="ER51" s="463"/>
      <c r="ES51" s="463"/>
      <c r="ET51" s="463"/>
      <c r="EU51" s="463"/>
      <c r="EV51" s="463"/>
      <c r="EW51" s="463"/>
      <c r="EX51" s="463"/>
      <c r="EY51" s="463"/>
      <c r="EZ51" s="463"/>
      <c r="FA51" s="463"/>
      <c r="FB51" s="463"/>
      <c r="FC51" s="463"/>
      <c r="FD51" s="463"/>
      <c r="FE51" s="463"/>
      <c r="FF51" s="463"/>
      <c r="FG51" s="463"/>
      <c r="FH51" s="463"/>
      <c r="FI51" s="463"/>
      <c r="FJ51" s="463"/>
      <c r="FK51" s="463"/>
      <c r="FL51" s="463"/>
      <c r="FM51" s="463"/>
      <c r="FN51" s="463"/>
      <c r="FO51" s="463"/>
      <c r="FP51" s="463"/>
      <c r="FQ51" s="463"/>
      <c r="FR51" s="463"/>
      <c r="FS51" s="463"/>
      <c r="FT51" s="463"/>
      <c r="FU51" s="463"/>
      <c r="FV51" s="463"/>
      <c r="FW51" s="463"/>
      <c r="FX51" s="463"/>
      <c r="FY51" s="463"/>
      <c r="FZ51" s="463"/>
      <c r="GA51" s="463"/>
      <c r="GB51" s="463"/>
      <c r="GC51" s="463"/>
      <c r="GD51" s="463"/>
      <c r="GE51" s="463"/>
      <c r="GF51" s="463"/>
      <c r="GG51" s="463"/>
      <c r="GH51" s="463"/>
      <c r="GI51" s="463"/>
      <c r="GJ51" s="463"/>
      <c r="GK51" s="463"/>
      <c r="GL51" s="463"/>
      <c r="GM51" s="463"/>
      <c r="GN51" s="463"/>
      <c r="GO51" s="463"/>
      <c r="GP51" s="463"/>
      <c r="GQ51" s="463"/>
      <c r="GR51" s="463"/>
      <c r="GS51" s="463"/>
      <c r="GT51" s="463"/>
      <c r="GU51" s="463"/>
      <c r="GV51" s="463"/>
      <c r="GW51" s="463"/>
      <c r="GX51" s="463"/>
      <c r="GY51" s="463"/>
      <c r="GZ51" s="463"/>
      <c r="HA51" s="463"/>
      <c r="HB51" s="463"/>
      <c r="HC51" s="463"/>
      <c r="HD51" s="463"/>
      <c r="HE51" s="463"/>
      <c r="HF51" s="463"/>
      <c r="HG51" s="463"/>
      <c r="HH51" s="463"/>
      <c r="HI51" s="463"/>
      <c r="HJ51" s="463"/>
      <c r="HK51" s="463"/>
      <c r="HL51" s="463"/>
      <c r="HM51" s="463"/>
      <c r="HN51" s="463"/>
      <c r="HO51" s="463"/>
      <c r="HP51" s="463"/>
      <c r="HQ51" s="463"/>
      <c r="HR51" s="463"/>
      <c r="HS51" s="463"/>
      <c r="HT51" s="463"/>
      <c r="HU51" s="463"/>
      <c r="HV51" s="463"/>
      <c r="HW51" s="463"/>
      <c r="HX51" s="463"/>
      <c r="HY51" s="463"/>
      <c r="HZ51" s="463"/>
      <c r="IA51" s="463"/>
      <c r="IB51" s="463"/>
      <c r="IC51" s="463"/>
      <c r="ID51" s="463"/>
      <c r="IE51" s="463"/>
      <c r="IF51" s="463"/>
      <c r="IG51" s="463"/>
      <c r="IH51" s="463"/>
      <c r="II51" s="463"/>
      <c r="IJ51" s="463"/>
      <c r="IK51" s="463"/>
      <c r="IL51" s="463"/>
      <c r="IM51" s="463"/>
      <c r="IN51" s="463"/>
      <c r="IO51" s="463"/>
      <c r="IP51" s="463"/>
      <c r="IQ51" s="463"/>
      <c r="IR51" s="463"/>
      <c r="IS51" s="463"/>
      <c r="IT51" s="463"/>
      <c r="IU51" s="463"/>
      <c r="IV51" s="463"/>
      <c r="IW51" s="463"/>
      <c r="IX51" s="463"/>
      <c r="IY51" s="463"/>
      <c r="IZ51" s="463"/>
      <c r="JA51" s="463"/>
      <c r="JB51" s="463"/>
      <c r="JC51" s="463"/>
      <c r="JD51" s="463"/>
      <c r="JE51" s="463"/>
      <c r="JF51" s="463"/>
      <c r="JG51" s="463"/>
      <c r="JH51" s="463"/>
      <c r="JI51" s="463"/>
      <c r="JJ51" s="463"/>
      <c r="JK51" s="463"/>
      <c r="JL51" s="463"/>
      <c r="JM51" s="463"/>
      <c r="JN51" s="463"/>
      <c r="JO51" s="463"/>
      <c r="JP51" s="463"/>
      <c r="JQ51" s="463"/>
      <c r="JR51" s="463"/>
      <c r="JS51" s="463"/>
      <c r="JT51" s="463"/>
      <c r="JU51" s="463"/>
      <c r="JV51" s="463"/>
      <c r="JW51" s="463"/>
      <c r="JX51" s="463"/>
      <c r="JY51" s="463"/>
      <c r="JZ51" s="463"/>
      <c r="KA51" s="463"/>
      <c r="KB51" s="463"/>
      <c r="KC51" s="463"/>
      <c r="KD51" s="463"/>
      <c r="KE51" s="463"/>
      <c r="KF51" s="463"/>
      <c r="KG51" s="463"/>
      <c r="KH51" s="463"/>
      <c r="KI51" s="463"/>
      <c r="KJ51" s="463"/>
      <c r="KK51" s="463"/>
      <c r="KL51" s="463"/>
      <c r="KM51" s="463"/>
      <c r="KN51" s="463"/>
      <c r="KO51" s="463"/>
      <c r="KP51" s="463"/>
      <c r="KQ51" s="463"/>
      <c r="KR51" s="463"/>
      <c r="KS51" s="463"/>
      <c r="KT51" s="463"/>
      <c r="KU51" s="463"/>
      <c r="KV51" s="463"/>
      <c r="KW51" s="463"/>
      <c r="KX51" s="463"/>
      <c r="KY51" s="463"/>
      <c r="KZ51" s="463"/>
      <c r="LA51" s="463"/>
      <c r="LB51" s="463"/>
      <c r="LC51" s="463"/>
      <c r="LD51" s="463"/>
      <c r="LE51" s="463"/>
      <c r="LF51" s="463"/>
      <c r="LG51" s="463"/>
      <c r="LH51" s="463"/>
      <c r="LI51" s="463"/>
      <c r="LJ51" s="463"/>
      <c r="LK51" s="463"/>
      <c r="LL51" s="463"/>
      <c r="LM51" s="463"/>
      <c r="LN51" s="463"/>
      <c r="LO51" s="463"/>
      <c r="LP51" s="463"/>
      <c r="LQ51" s="463"/>
      <c r="LR51" s="463"/>
      <c r="LS51" s="463"/>
      <c r="LT51" s="463"/>
      <c r="LU51" s="463"/>
      <c r="LV51" s="463"/>
      <c r="LW51" s="463"/>
      <c r="LX51" s="463"/>
      <c r="LY51" s="463"/>
      <c r="LZ51" s="463"/>
      <c r="MA51" s="463"/>
      <c r="MB51" s="463"/>
      <c r="MC51" s="463"/>
      <c r="MD51" s="463"/>
      <c r="ME51" s="463"/>
      <c r="MF51" s="463"/>
      <c r="MG51" s="463"/>
      <c r="MH51" s="463"/>
      <c r="MI51" s="463"/>
      <c r="MJ51" s="463"/>
      <c r="MK51" s="463"/>
      <c r="ML51" s="463"/>
      <c r="MM51" s="463"/>
      <c r="MN51" s="463"/>
      <c r="MO51" s="463"/>
      <c r="MP51" s="463"/>
      <c r="MQ51" s="463"/>
      <c r="MR51" s="463"/>
      <c r="MS51" s="463"/>
      <c r="MT51" s="463"/>
      <c r="MU51" s="463"/>
      <c r="MV51" s="463"/>
      <c r="MW51" s="463"/>
      <c r="MX51" s="463"/>
      <c r="MY51" s="463"/>
      <c r="MZ51" s="463"/>
      <c r="NA51" s="463"/>
      <c r="NB51" s="463"/>
      <c r="NC51" s="463"/>
      <c r="ND51" s="463"/>
      <c r="NE51" s="463"/>
      <c r="NF51" s="463"/>
      <c r="NG51" s="463"/>
      <c r="NH51" s="463"/>
      <c r="NI51" s="463"/>
      <c r="NJ51" s="463"/>
      <c r="NK51" s="463"/>
      <c r="NL51" s="463"/>
      <c r="NM51" s="463"/>
      <c r="NN51" s="463"/>
      <c r="NO51" s="463"/>
      <c r="NP51" s="463"/>
      <c r="NQ51" s="463"/>
      <c r="NR51" s="463"/>
      <c r="NS51" s="463"/>
      <c r="NT51" s="463"/>
      <c r="NU51" s="463"/>
      <c r="NV51" s="463"/>
      <c r="NW51" s="463"/>
      <c r="NX51" s="463"/>
      <c r="NY51" s="463"/>
      <c r="NZ51" s="463"/>
      <c r="OA51" s="463"/>
      <c r="OB51" s="463"/>
      <c r="OC51" s="463"/>
      <c r="OD51" s="463"/>
      <c r="OE51" s="463"/>
      <c r="OF51" s="463"/>
      <c r="OG51" s="463"/>
      <c r="OH51" s="463"/>
      <c r="OI51" s="463"/>
      <c r="OJ51" s="463"/>
      <c r="OK51" s="463"/>
      <c r="OL51" s="463"/>
      <c r="OM51" s="463"/>
      <c r="ON51" s="463"/>
      <c r="OO51" s="463"/>
      <c r="OP51" s="463"/>
      <c r="OQ51" s="463"/>
      <c r="OR51" s="463"/>
      <c r="OS51" s="463"/>
      <c r="OT51" s="463"/>
      <c r="OU51" s="463"/>
      <c r="OV51" s="463"/>
      <c r="OW51" s="463"/>
      <c r="OX51" s="463"/>
      <c r="OY51" s="463"/>
      <c r="OZ51" s="463"/>
      <c r="PA51" s="463"/>
      <c r="PB51" s="463"/>
      <c r="PC51" s="463"/>
      <c r="PD51" s="463"/>
      <c r="PE51" s="463"/>
      <c r="PF51" s="463"/>
      <c r="PG51" s="463"/>
      <c r="PH51" s="463"/>
      <c r="PI51" s="463"/>
      <c r="PJ51" s="463"/>
      <c r="PK51" s="463"/>
      <c r="PL51" s="463"/>
      <c r="PM51" s="463"/>
      <c r="PN51" s="463"/>
      <c r="PO51" s="463"/>
      <c r="PP51" s="463"/>
      <c r="PQ51" s="463"/>
      <c r="PR51" s="463"/>
      <c r="PS51" s="463"/>
      <c r="PT51" s="463"/>
      <c r="PU51" s="463"/>
      <c r="PV51" s="463"/>
      <c r="PW51" s="463"/>
      <c r="PX51" s="463"/>
      <c r="PY51" s="463"/>
      <c r="PZ51" s="463"/>
      <c r="QA51" s="463"/>
      <c r="QB51" s="463"/>
      <c r="QC51" s="463"/>
      <c r="QD51" s="463"/>
      <c r="QE51" s="463"/>
      <c r="QF51" s="463"/>
      <c r="QG51" s="463"/>
      <c r="QH51" s="463"/>
      <c r="QI51" s="463"/>
      <c r="QJ51" s="463"/>
      <c r="QK51" s="463"/>
      <c r="QL51" s="463"/>
      <c r="QM51" s="463"/>
      <c r="QN51" s="463"/>
      <c r="QO51" s="463"/>
      <c r="QP51" s="463"/>
      <c r="QQ51" s="463"/>
      <c r="QR51" s="463"/>
      <c r="QS51" s="463"/>
      <c r="QT51" s="463"/>
      <c r="QU51" s="463"/>
      <c r="QV51" s="463"/>
      <c r="QW51" s="463"/>
      <c r="QX51" s="463"/>
      <c r="QY51" s="463"/>
      <c r="QZ51" s="463"/>
      <c r="RA51" s="463"/>
      <c r="RB51" s="463"/>
      <c r="RC51" s="463"/>
      <c r="RD51" s="463"/>
      <c r="RE51" s="463"/>
      <c r="RF51" s="463"/>
      <c r="RG51" s="463"/>
      <c r="RH51" s="463"/>
      <c r="RI51" s="463"/>
      <c r="RJ51" s="463"/>
      <c r="RK51" s="463"/>
      <c r="RL51" s="463"/>
      <c r="RM51" s="463"/>
      <c r="RN51" s="463"/>
      <c r="RO51" s="463"/>
      <c r="RP51" s="463"/>
      <c r="RQ51" s="463"/>
      <c r="RR51" s="463"/>
      <c r="RS51" s="463"/>
      <c r="RT51" s="463"/>
      <c r="RU51" s="463"/>
      <c r="RV51" s="463"/>
      <c r="RW51" s="463"/>
      <c r="RX51" s="463"/>
      <c r="RY51" s="463"/>
      <c r="RZ51" s="463"/>
      <c r="SA51" s="463"/>
      <c r="SB51" s="463"/>
      <c r="SC51" s="463"/>
      <c r="SD51" s="463"/>
      <c r="SE51" s="463"/>
      <c r="SF51" s="463"/>
      <c r="SG51" s="463"/>
      <c r="SH51" s="463"/>
      <c r="SI51" s="463"/>
      <c r="SJ51" s="463"/>
      <c r="SK51" s="463"/>
      <c r="SL51" s="463"/>
      <c r="SM51" s="463"/>
      <c r="SN51" s="463"/>
      <c r="SO51" s="463"/>
      <c r="SP51" s="463"/>
      <c r="SQ51" s="463"/>
      <c r="SR51" s="463"/>
      <c r="SS51" s="463"/>
      <c r="ST51" s="463"/>
      <c r="SU51" s="463"/>
      <c r="SV51" s="463"/>
      <c r="SW51" s="463"/>
      <c r="SX51" s="463"/>
      <c r="SY51" s="463"/>
      <c r="SZ51" s="463"/>
      <c r="TA51" s="463"/>
      <c r="TB51" s="463"/>
      <c r="TC51" s="463"/>
      <c r="TD51" s="463"/>
      <c r="TE51" s="463"/>
      <c r="TF51" s="463"/>
      <c r="TG51" s="463"/>
      <c r="TH51" s="463"/>
      <c r="TI51" s="463"/>
      <c r="TJ51" s="463"/>
      <c r="TK51" s="463"/>
      <c r="TL51" s="463"/>
      <c r="TM51" s="463"/>
      <c r="TN51" s="463"/>
      <c r="TO51" s="463"/>
      <c r="TP51" s="463"/>
      <c r="TQ51" s="463"/>
      <c r="TR51" s="463"/>
      <c r="TS51" s="463"/>
      <c r="TT51" s="463"/>
      <c r="TU51" s="463"/>
      <c r="TV51" s="463"/>
      <c r="TW51" s="463"/>
      <c r="TX51" s="463"/>
      <c r="TY51" s="463"/>
      <c r="TZ51" s="463"/>
      <c r="UA51" s="463"/>
      <c r="UB51" s="463"/>
      <c r="UC51" s="463"/>
      <c r="UD51" s="463"/>
      <c r="UE51" s="463"/>
      <c r="UF51" s="463"/>
      <c r="UG51" s="463"/>
      <c r="UH51" s="463"/>
      <c r="UI51" s="463"/>
      <c r="UJ51" s="463"/>
      <c r="UK51" s="463"/>
      <c r="UL51" s="463"/>
      <c r="UM51" s="463"/>
      <c r="UN51" s="463"/>
      <c r="UO51" s="463"/>
      <c r="UP51" s="463"/>
      <c r="UQ51" s="463"/>
      <c r="UR51" s="463"/>
      <c r="US51" s="463"/>
      <c r="UT51" s="463"/>
      <c r="UU51" s="463"/>
      <c r="UV51" s="463"/>
      <c r="UW51" s="463"/>
      <c r="UX51" s="463"/>
      <c r="UY51" s="463"/>
      <c r="UZ51" s="463"/>
      <c r="VA51" s="463"/>
      <c r="VB51" s="463"/>
      <c r="VC51" s="463"/>
      <c r="VD51" s="463"/>
      <c r="VE51" s="463"/>
      <c r="VF51" s="463"/>
      <c r="VG51" s="463"/>
      <c r="VH51" s="463"/>
      <c r="VI51" s="463"/>
      <c r="VJ51" s="463"/>
      <c r="VK51" s="463"/>
      <c r="VL51" s="463"/>
      <c r="VM51" s="463"/>
      <c r="VN51" s="463"/>
      <c r="VO51" s="463"/>
      <c r="VP51" s="463"/>
      <c r="VQ51" s="463"/>
      <c r="VR51" s="463"/>
      <c r="VS51" s="463"/>
      <c r="VT51" s="463"/>
      <c r="VU51" s="463"/>
      <c r="VV51" s="463"/>
      <c r="VW51" s="463"/>
      <c r="VX51" s="463"/>
      <c r="VY51" s="463"/>
      <c r="VZ51" s="463"/>
      <c r="WA51" s="463"/>
      <c r="WB51" s="463"/>
      <c r="WC51" s="463"/>
      <c r="WD51" s="463"/>
      <c r="WE51" s="463"/>
      <c r="WF51" s="463"/>
      <c r="WG51" s="463"/>
      <c r="WH51" s="463"/>
      <c r="WI51" s="463"/>
      <c r="WJ51" s="463"/>
      <c r="WK51" s="463"/>
      <c r="WL51" s="463"/>
      <c r="WM51" s="463"/>
      <c r="WN51" s="463"/>
      <c r="WO51" s="463"/>
      <c r="WP51" s="463"/>
      <c r="WQ51" s="463"/>
      <c r="WR51" s="463"/>
      <c r="WS51" s="463"/>
      <c r="WT51" s="463"/>
      <c r="WU51" s="463"/>
      <c r="WV51" s="463"/>
      <c r="WW51" s="463"/>
      <c r="WX51" s="463"/>
      <c r="WY51" s="463"/>
      <c r="WZ51" s="463"/>
      <c r="XA51" s="463"/>
      <c r="XB51" s="463"/>
      <c r="XC51" s="463"/>
      <c r="XD51" s="463"/>
      <c r="XE51" s="463"/>
      <c r="XF51" s="463"/>
      <c r="XG51" s="463"/>
      <c r="XH51" s="463"/>
      <c r="XI51" s="463"/>
      <c r="XJ51" s="463"/>
      <c r="XK51" s="463"/>
      <c r="XL51" s="463"/>
      <c r="XM51" s="463"/>
      <c r="XN51" s="463"/>
      <c r="XO51" s="463"/>
      <c r="XP51" s="463"/>
      <c r="XQ51" s="463"/>
      <c r="XR51" s="463"/>
      <c r="XS51" s="463"/>
      <c r="XT51" s="463"/>
      <c r="XU51" s="463"/>
      <c r="XV51" s="463"/>
      <c r="XW51" s="463"/>
      <c r="XX51" s="463"/>
      <c r="XY51" s="463"/>
      <c r="XZ51" s="463"/>
      <c r="YA51" s="463"/>
      <c r="YB51" s="463"/>
      <c r="YC51" s="463"/>
      <c r="YD51" s="463"/>
      <c r="YE51" s="463"/>
      <c r="YF51" s="463"/>
      <c r="YG51" s="463"/>
      <c r="YH51" s="463"/>
      <c r="YI51" s="463"/>
      <c r="YJ51" s="463"/>
      <c r="YK51" s="463"/>
      <c r="YL51" s="463"/>
      <c r="YM51" s="463"/>
      <c r="YN51" s="463"/>
      <c r="YO51" s="463"/>
      <c r="YP51" s="463"/>
      <c r="YQ51" s="463"/>
      <c r="YR51" s="463"/>
      <c r="YS51" s="463"/>
      <c r="YT51" s="463"/>
      <c r="YU51" s="463"/>
      <c r="YV51" s="463"/>
      <c r="YW51" s="463"/>
      <c r="YX51" s="463"/>
      <c r="YY51" s="463"/>
      <c r="YZ51" s="463"/>
      <c r="ZA51" s="463"/>
      <c r="ZB51" s="463"/>
      <c r="ZC51" s="463"/>
      <c r="ZD51" s="463"/>
      <c r="ZE51" s="463"/>
      <c r="ZF51" s="463"/>
      <c r="ZG51" s="463"/>
      <c r="ZH51" s="463"/>
      <c r="ZI51" s="463"/>
      <c r="ZJ51" s="463"/>
      <c r="ZK51" s="463"/>
      <c r="ZL51" s="463"/>
      <c r="ZM51" s="463"/>
      <c r="ZN51" s="463"/>
      <c r="ZO51" s="463"/>
      <c r="ZP51" s="463"/>
      <c r="ZQ51" s="463"/>
      <c r="ZR51" s="463"/>
      <c r="ZS51" s="463"/>
      <c r="ZT51" s="463"/>
      <c r="ZU51" s="463"/>
      <c r="ZV51" s="463"/>
      <c r="ZW51" s="463"/>
      <c r="ZX51" s="463"/>
      <c r="ZY51" s="463"/>
      <c r="ZZ51" s="463"/>
    </row>
    <row r="52" spans="1:702" s="513" customFormat="1">
      <c r="A52" s="463"/>
      <c r="B52" s="463"/>
      <c r="C52" s="463"/>
      <c r="D52" s="512"/>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3"/>
      <c r="BB52" s="463"/>
      <c r="BC52" s="463"/>
      <c r="BD52" s="463"/>
      <c r="BE52" s="463"/>
      <c r="BF52" s="463"/>
      <c r="BG52" s="463"/>
      <c r="BH52" s="463"/>
      <c r="BI52" s="463"/>
      <c r="BJ52" s="463"/>
      <c r="BK52" s="463"/>
      <c r="BL52" s="463"/>
      <c r="BM52" s="463"/>
      <c r="BN52" s="463"/>
      <c r="BO52" s="463"/>
      <c r="BP52" s="463"/>
      <c r="BQ52" s="463"/>
      <c r="BR52" s="463"/>
      <c r="BS52" s="463"/>
      <c r="BT52" s="463"/>
      <c r="BU52" s="463"/>
      <c r="BV52" s="463"/>
      <c r="BW52" s="463"/>
      <c r="BX52" s="463"/>
      <c r="BY52" s="463"/>
      <c r="BZ52" s="463"/>
      <c r="CA52" s="463"/>
      <c r="CB52" s="463"/>
      <c r="CC52" s="463"/>
      <c r="CD52" s="463"/>
      <c r="CE52" s="463"/>
      <c r="CF52" s="463"/>
      <c r="CG52" s="463"/>
      <c r="CH52" s="463"/>
      <c r="CI52" s="463"/>
      <c r="CJ52" s="463"/>
      <c r="CK52" s="463"/>
      <c r="CL52" s="463"/>
      <c r="CM52" s="463"/>
      <c r="CN52" s="463"/>
      <c r="CO52" s="463"/>
      <c r="CP52" s="463"/>
      <c r="CQ52" s="463"/>
      <c r="CR52" s="463"/>
      <c r="CS52" s="463"/>
      <c r="CT52" s="463"/>
      <c r="CU52" s="463"/>
      <c r="CV52" s="463"/>
      <c r="CW52" s="463"/>
      <c r="CX52" s="463"/>
      <c r="CY52" s="463"/>
      <c r="CZ52" s="463"/>
      <c r="DA52" s="463"/>
      <c r="DB52" s="463"/>
      <c r="DC52" s="463"/>
      <c r="DD52" s="463"/>
      <c r="DE52" s="463"/>
      <c r="DF52" s="463"/>
      <c r="DG52" s="463"/>
      <c r="DH52" s="463"/>
      <c r="DI52" s="463"/>
      <c r="DJ52" s="463"/>
      <c r="DK52" s="463"/>
      <c r="DL52" s="463"/>
      <c r="DM52" s="463"/>
      <c r="DN52" s="463"/>
      <c r="DO52" s="463"/>
      <c r="DP52" s="463"/>
      <c r="DQ52" s="463"/>
      <c r="DR52" s="463"/>
      <c r="DS52" s="463"/>
      <c r="DT52" s="463"/>
      <c r="DU52" s="463"/>
      <c r="DV52" s="463"/>
      <c r="DW52" s="463"/>
      <c r="DX52" s="463"/>
      <c r="DY52" s="463"/>
      <c r="DZ52" s="463"/>
      <c r="EA52" s="463"/>
      <c r="EB52" s="463"/>
      <c r="EC52" s="463"/>
      <c r="ED52" s="463"/>
      <c r="EE52" s="463"/>
      <c r="EF52" s="463"/>
      <c r="EG52" s="463"/>
      <c r="EH52" s="463"/>
      <c r="EI52" s="463"/>
      <c r="EJ52" s="463"/>
      <c r="EK52" s="463"/>
      <c r="EL52" s="463"/>
      <c r="EM52" s="463"/>
      <c r="EN52" s="463"/>
      <c r="EO52" s="463"/>
      <c r="EP52" s="463"/>
      <c r="EQ52" s="463"/>
      <c r="ER52" s="463"/>
      <c r="ES52" s="463"/>
      <c r="ET52" s="463"/>
      <c r="EU52" s="463"/>
      <c r="EV52" s="463"/>
      <c r="EW52" s="463"/>
      <c r="EX52" s="463"/>
      <c r="EY52" s="463"/>
      <c r="EZ52" s="463"/>
      <c r="FA52" s="463"/>
      <c r="FB52" s="463"/>
      <c r="FC52" s="463"/>
      <c r="FD52" s="463"/>
      <c r="FE52" s="463"/>
      <c r="FF52" s="463"/>
      <c r="FG52" s="463"/>
      <c r="FH52" s="463"/>
      <c r="FI52" s="463"/>
      <c r="FJ52" s="463"/>
      <c r="FK52" s="463"/>
      <c r="FL52" s="463"/>
      <c r="FM52" s="463"/>
      <c r="FN52" s="463"/>
      <c r="FO52" s="463"/>
      <c r="FP52" s="463"/>
      <c r="FQ52" s="463"/>
      <c r="FR52" s="463"/>
      <c r="FS52" s="463"/>
      <c r="FT52" s="463"/>
      <c r="FU52" s="463"/>
      <c r="FV52" s="463"/>
      <c r="FW52" s="463"/>
      <c r="FX52" s="463"/>
      <c r="FY52" s="463"/>
      <c r="FZ52" s="463"/>
      <c r="GA52" s="463"/>
      <c r="GB52" s="463"/>
      <c r="GC52" s="463"/>
      <c r="GD52" s="463"/>
      <c r="GE52" s="463"/>
      <c r="GF52" s="463"/>
      <c r="GG52" s="463"/>
      <c r="GH52" s="463"/>
      <c r="GI52" s="463"/>
      <c r="GJ52" s="463"/>
      <c r="GK52" s="463"/>
      <c r="GL52" s="463"/>
      <c r="GM52" s="463"/>
      <c r="GN52" s="463"/>
      <c r="GO52" s="463"/>
      <c r="GP52" s="463"/>
      <c r="GQ52" s="463"/>
      <c r="GR52" s="463"/>
      <c r="GS52" s="463"/>
      <c r="GT52" s="463"/>
      <c r="GU52" s="463"/>
      <c r="GV52" s="463"/>
      <c r="GW52" s="463"/>
      <c r="GX52" s="463"/>
      <c r="GY52" s="463"/>
      <c r="GZ52" s="463"/>
      <c r="HA52" s="463"/>
      <c r="HB52" s="463"/>
      <c r="HC52" s="463"/>
      <c r="HD52" s="463"/>
      <c r="HE52" s="463"/>
      <c r="HF52" s="463"/>
      <c r="HG52" s="463"/>
      <c r="HH52" s="463"/>
      <c r="HI52" s="463"/>
      <c r="HJ52" s="463"/>
      <c r="HK52" s="463"/>
      <c r="HL52" s="463"/>
      <c r="HM52" s="463"/>
      <c r="HN52" s="463"/>
      <c r="HO52" s="463"/>
      <c r="HP52" s="463"/>
      <c r="HQ52" s="463"/>
      <c r="HR52" s="463"/>
      <c r="HS52" s="463"/>
      <c r="HT52" s="463"/>
      <c r="HU52" s="463"/>
      <c r="HV52" s="463"/>
      <c r="HW52" s="463"/>
      <c r="HX52" s="463"/>
      <c r="HY52" s="463"/>
      <c r="HZ52" s="463"/>
      <c r="IA52" s="463"/>
      <c r="IB52" s="463"/>
      <c r="IC52" s="463"/>
      <c r="ID52" s="463"/>
      <c r="IE52" s="463"/>
      <c r="IF52" s="463"/>
      <c r="IG52" s="463"/>
      <c r="IH52" s="463"/>
      <c r="II52" s="463"/>
      <c r="IJ52" s="463"/>
      <c r="IK52" s="463"/>
      <c r="IL52" s="463"/>
      <c r="IM52" s="463"/>
      <c r="IN52" s="463"/>
      <c r="IO52" s="463"/>
      <c r="IP52" s="463"/>
      <c r="IQ52" s="463"/>
      <c r="IR52" s="463"/>
      <c r="IS52" s="463"/>
      <c r="IT52" s="463"/>
      <c r="IU52" s="463"/>
      <c r="IV52" s="463"/>
      <c r="IW52" s="463"/>
      <c r="IX52" s="463"/>
      <c r="IY52" s="463"/>
      <c r="IZ52" s="463"/>
      <c r="JA52" s="463"/>
      <c r="JB52" s="463"/>
      <c r="JC52" s="463"/>
      <c r="JD52" s="463"/>
      <c r="JE52" s="463"/>
      <c r="JF52" s="463"/>
      <c r="JG52" s="463"/>
      <c r="JH52" s="463"/>
      <c r="JI52" s="463"/>
      <c r="JJ52" s="463"/>
      <c r="JK52" s="463"/>
      <c r="JL52" s="463"/>
      <c r="JM52" s="463"/>
      <c r="JN52" s="463"/>
      <c r="JO52" s="463"/>
      <c r="JP52" s="463"/>
      <c r="JQ52" s="463"/>
      <c r="JR52" s="463"/>
      <c r="JS52" s="463"/>
      <c r="JT52" s="463"/>
      <c r="JU52" s="463"/>
      <c r="JV52" s="463"/>
      <c r="JW52" s="463"/>
      <c r="JX52" s="463"/>
      <c r="JY52" s="463"/>
      <c r="JZ52" s="463"/>
      <c r="KA52" s="463"/>
      <c r="KB52" s="463"/>
      <c r="KC52" s="463"/>
      <c r="KD52" s="463"/>
      <c r="KE52" s="463"/>
      <c r="KF52" s="463"/>
      <c r="KG52" s="463"/>
      <c r="KH52" s="463"/>
      <c r="KI52" s="463"/>
      <c r="KJ52" s="463"/>
      <c r="KK52" s="463"/>
      <c r="KL52" s="463"/>
      <c r="KM52" s="463"/>
      <c r="KN52" s="463"/>
      <c r="KO52" s="463"/>
      <c r="KP52" s="463"/>
      <c r="KQ52" s="463"/>
      <c r="KR52" s="463"/>
      <c r="KS52" s="463"/>
      <c r="KT52" s="463"/>
      <c r="KU52" s="463"/>
      <c r="KV52" s="463"/>
      <c r="KW52" s="463"/>
      <c r="KX52" s="463"/>
      <c r="KY52" s="463"/>
      <c r="KZ52" s="463"/>
      <c r="LA52" s="463"/>
      <c r="LB52" s="463"/>
      <c r="LC52" s="463"/>
      <c r="LD52" s="463"/>
      <c r="LE52" s="463"/>
      <c r="LF52" s="463"/>
      <c r="LG52" s="463"/>
      <c r="LH52" s="463"/>
      <c r="LI52" s="463"/>
      <c r="LJ52" s="463"/>
      <c r="LK52" s="463"/>
      <c r="LL52" s="463"/>
      <c r="LM52" s="463"/>
      <c r="LN52" s="463"/>
      <c r="LO52" s="463"/>
      <c r="LP52" s="463"/>
      <c r="LQ52" s="463"/>
      <c r="LR52" s="463"/>
      <c r="LS52" s="463"/>
      <c r="LT52" s="463"/>
      <c r="LU52" s="463"/>
      <c r="LV52" s="463"/>
      <c r="LW52" s="463"/>
      <c r="LX52" s="463"/>
      <c r="LY52" s="463"/>
      <c r="LZ52" s="463"/>
      <c r="MA52" s="463"/>
      <c r="MB52" s="463"/>
      <c r="MC52" s="463"/>
      <c r="MD52" s="463"/>
      <c r="ME52" s="463"/>
      <c r="MF52" s="463"/>
      <c r="MG52" s="463"/>
      <c r="MH52" s="463"/>
      <c r="MI52" s="463"/>
      <c r="MJ52" s="463"/>
      <c r="MK52" s="463"/>
      <c r="ML52" s="463"/>
      <c r="MM52" s="463"/>
      <c r="MN52" s="463"/>
      <c r="MO52" s="463"/>
      <c r="MP52" s="463"/>
      <c r="MQ52" s="463"/>
      <c r="MR52" s="463"/>
      <c r="MS52" s="463"/>
      <c r="MT52" s="463"/>
      <c r="MU52" s="463"/>
      <c r="MV52" s="463"/>
      <c r="MW52" s="463"/>
      <c r="MX52" s="463"/>
      <c r="MY52" s="463"/>
      <c r="MZ52" s="463"/>
      <c r="NA52" s="463"/>
      <c r="NB52" s="463"/>
      <c r="NC52" s="463"/>
      <c r="ND52" s="463"/>
      <c r="NE52" s="463"/>
      <c r="NF52" s="463"/>
      <c r="NG52" s="463"/>
      <c r="NH52" s="463"/>
      <c r="NI52" s="463"/>
      <c r="NJ52" s="463"/>
      <c r="NK52" s="463"/>
      <c r="NL52" s="463"/>
      <c r="NM52" s="463"/>
      <c r="NN52" s="463"/>
      <c r="NO52" s="463"/>
      <c r="NP52" s="463"/>
      <c r="NQ52" s="463"/>
      <c r="NR52" s="463"/>
      <c r="NS52" s="463"/>
      <c r="NT52" s="463"/>
      <c r="NU52" s="463"/>
      <c r="NV52" s="463"/>
      <c r="NW52" s="463"/>
      <c r="NX52" s="463"/>
      <c r="NY52" s="463"/>
      <c r="NZ52" s="463"/>
      <c r="OA52" s="463"/>
      <c r="OB52" s="463"/>
      <c r="OC52" s="463"/>
      <c r="OD52" s="463"/>
      <c r="OE52" s="463"/>
      <c r="OF52" s="463"/>
      <c r="OG52" s="463"/>
      <c r="OH52" s="463"/>
      <c r="OI52" s="463"/>
      <c r="OJ52" s="463"/>
      <c r="OK52" s="463"/>
      <c r="OL52" s="463"/>
      <c r="OM52" s="463"/>
      <c r="ON52" s="463"/>
      <c r="OO52" s="463"/>
      <c r="OP52" s="463"/>
      <c r="OQ52" s="463"/>
      <c r="OR52" s="463"/>
      <c r="OS52" s="463"/>
      <c r="OT52" s="463"/>
      <c r="OU52" s="463"/>
      <c r="OV52" s="463"/>
      <c r="OW52" s="463"/>
      <c r="OX52" s="463"/>
      <c r="OY52" s="463"/>
      <c r="OZ52" s="463"/>
      <c r="PA52" s="463"/>
      <c r="PB52" s="463"/>
      <c r="PC52" s="463"/>
      <c r="PD52" s="463"/>
      <c r="PE52" s="463"/>
      <c r="PF52" s="463"/>
      <c r="PG52" s="463"/>
      <c r="PH52" s="463"/>
      <c r="PI52" s="463"/>
      <c r="PJ52" s="463"/>
      <c r="PK52" s="463"/>
      <c r="PL52" s="463"/>
      <c r="PM52" s="463"/>
      <c r="PN52" s="463"/>
      <c r="PO52" s="463"/>
      <c r="PP52" s="463"/>
      <c r="PQ52" s="463"/>
      <c r="PR52" s="463"/>
      <c r="PS52" s="463"/>
      <c r="PT52" s="463"/>
      <c r="PU52" s="463"/>
      <c r="PV52" s="463"/>
      <c r="PW52" s="463"/>
      <c r="PX52" s="463"/>
      <c r="PY52" s="463"/>
      <c r="PZ52" s="463"/>
      <c r="QA52" s="463"/>
      <c r="QB52" s="463"/>
      <c r="QC52" s="463"/>
      <c r="QD52" s="463"/>
      <c r="QE52" s="463"/>
      <c r="QF52" s="463"/>
      <c r="QG52" s="463"/>
      <c r="QH52" s="463"/>
      <c r="QI52" s="463"/>
      <c r="QJ52" s="463"/>
      <c r="QK52" s="463"/>
      <c r="QL52" s="463"/>
      <c r="QM52" s="463"/>
      <c r="QN52" s="463"/>
      <c r="QO52" s="463"/>
      <c r="QP52" s="463"/>
      <c r="QQ52" s="463"/>
      <c r="QR52" s="463"/>
      <c r="QS52" s="463"/>
      <c r="QT52" s="463"/>
      <c r="QU52" s="463"/>
      <c r="QV52" s="463"/>
      <c r="QW52" s="463"/>
      <c r="QX52" s="463"/>
      <c r="QY52" s="463"/>
      <c r="QZ52" s="463"/>
      <c r="RA52" s="463"/>
      <c r="RB52" s="463"/>
      <c r="RC52" s="463"/>
      <c r="RD52" s="463"/>
      <c r="RE52" s="463"/>
      <c r="RF52" s="463"/>
      <c r="RG52" s="463"/>
      <c r="RH52" s="463"/>
      <c r="RI52" s="463"/>
      <c r="RJ52" s="463"/>
      <c r="RK52" s="463"/>
      <c r="RL52" s="463"/>
      <c r="RM52" s="463"/>
      <c r="RN52" s="463"/>
      <c r="RO52" s="463"/>
      <c r="RP52" s="463"/>
      <c r="RQ52" s="463"/>
      <c r="RR52" s="463"/>
      <c r="RS52" s="463"/>
      <c r="RT52" s="463"/>
      <c r="RU52" s="463"/>
      <c r="RV52" s="463"/>
      <c r="RW52" s="463"/>
      <c r="RX52" s="463"/>
      <c r="RY52" s="463"/>
      <c r="RZ52" s="463"/>
      <c r="SA52" s="463"/>
      <c r="SB52" s="463"/>
      <c r="SC52" s="463"/>
      <c r="SD52" s="463"/>
      <c r="SE52" s="463"/>
      <c r="SF52" s="463"/>
      <c r="SG52" s="463"/>
      <c r="SH52" s="463"/>
      <c r="SI52" s="463"/>
      <c r="SJ52" s="463"/>
      <c r="SK52" s="463"/>
      <c r="SL52" s="463"/>
      <c r="SM52" s="463"/>
      <c r="SN52" s="463"/>
      <c r="SO52" s="463"/>
      <c r="SP52" s="463"/>
      <c r="SQ52" s="463"/>
      <c r="SR52" s="463"/>
      <c r="SS52" s="463"/>
      <c r="ST52" s="463"/>
      <c r="SU52" s="463"/>
      <c r="SV52" s="463"/>
      <c r="SW52" s="463"/>
      <c r="SX52" s="463"/>
      <c r="SY52" s="463"/>
      <c r="SZ52" s="463"/>
      <c r="TA52" s="463"/>
      <c r="TB52" s="463"/>
      <c r="TC52" s="463"/>
      <c r="TD52" s="463"/>
      <c r="TE52" s="463"/>
      <c r="TF52" s="463"/>
      <c r="TG52" s="463"/>
      <c r="TH52" s="463"/>
      <c r="TI52" s="463"/>
      <c r="TJ52" s="463"/>
      <c r="TK52" s="463"/>
      <c r="TL52" s="463"/>
      <c r="TM52" s="463"/>
      <c r="TN52" s="463"/>
      <c r="TO52" s="463"/>
      <c r="TP52" s="463"/>
      <c r="TQ52" s="463"/>
      <c r="TR52" s="463"/>
      <c r="TS52" s="463"/>
      <c r="TT52" s="463"/>
      <c r="TU52" s="463"/>
      <c r="TV52" s="463"/>
      <c r="TW52" s="463"/>
      <c r="TX52" s="463"/>
      <c r="TY52" s="463"/>
      <c r="TZ52" s="463"/>
      <c r="UA52" s="463"/>
      <c r="UB52" s="463"/>
      <c r="UC52" s="463"/>
      <c r="UD52" s="463"/>
      <c r="UE52" s="463"/>
      <c r="UF52" s="463"/>
      <c r="UG52" s="463"/>
      <c r="UH52" s="463"/>
      <c r="UI52" s="463"/>
      <c r="UJ52" s="463"/>
      <c r="UK52" s="463"/>
      <c r="UL52" s="463"/>
      <c r="UM52" s="463"/>
      <c r="UN52" s="463"/>
      <c r="UO52" s="463"/>
      <c r="UP52" s="463"/>
      <c r="UQ52" s="463"/>
      <c r="UR52" s="463"/>
      <c r="US52" s="463"/>
      <c r="UT52" s="463"/>
      <c r="UU52" s="463"/>
      <c r="UV52" s="463"/>
      <c r="UW52" s="463"/>
      <c r="UX52" s="463"/>
      <c r="UY52" s="463"/>
      <c r="UZ52" s="463"/>
      <c r="VA52" s="463"/>
      <c r="VB52" s="463"/>
      <c r="VC52" s="463"/>
      <c r="VD52" s="463"/>
      <c r="VE52" s="463"/>
      <c r="VF52" s="463"/>
      <c r="VG52" s="463"/>
      <c r="VH52" s="463"/>
      <c r="VI52" s="463"/>
      <c r="VJ52" s="463"/>
      <c r="VK52" s="463"/>
      <c r="VL52" s="463"/>
      <c r="VM52" s="463"/>
      <c r="VN52" s="463"/>
      <c r="VO52" s="463"/>
      <c r="VP52" s="463"/>
      <c r="VQ52" s="463"/>
      <c r="VR52" s="463"/>
      <c r="VS52" s="463"/>
      <c r="VT52" s="463"/>
      <c r="VU52" s="463"/>
      <c r="VV52" s="463"/>
      <c r="VW52" s="463"/>
      <c r="VX52" s="463"/>
      <c r="VY52" s="463"/>
      <c r="VZ52" s="463"/>
      <c r="WA52" s="463"/>
      <c r="WB52" s="463"/>
      <c r="WC52" s="463"/>
      <c r="WD52" s="463"/>
      <c r="WE52" s="463"/>
      <c r="WF52" s="463"/>
      <c r="WG52" s="463"/>
      <c r="WH52" s="463"/>
      <c r="WI52" s="463"/>
      <c r="WJ52" s="463"/>
      <c r="WK52" s="463"/>
      <c r="WL52" s="463"/>
      <c r="WM52" s="463"/>
      <c r="WN52" s="463"/>
      <c r="WO52" s="463"/>
      <c r="WP52" s="463"/>
      <c r="WQ52" s="463"/>
      <c r="WR52" s="463"/>
      <c r="WS52" s="463"/>
      <c r="WT52" s="463"/>
      <c r="WU52" s="463"/>
      <c r="WV52" s="463"/>
      <c r="WW52" s="463"/>
      <c r="WX52" s="463"/>
      <c r="WY52" s="463"/>
      <c r="WZ52" s="463"/>
      <c r="XA52" s="463"/>
      <c r="XB52" s="463"/>
      <c r="XC52" s="463"/>
      <c r="XD52" s="463"/>
      <c r="XE52" s="463"/>
      <c r="XF52" s="463"/>
      <c r="XG52" s="463"/>
      <c r="XH52" s="463"/>
      <c r="XI52" s="463"/>
      <c r="XJ52" s="463"/>
      <c r="XK52" s="463"/>
      <c r="XL52" s="463"/>
      <c r="XM52" s="463"/>
      <c r="XN52" s="463"/>
      <c r="XO52" s="463"/>
      <c r="XP52" s="463"/>
      <c r="XQ52" s="463"/>
      <c r="XR52" s="463"/>
      <c r="XS52" s="463"/>
      <c r="XT52" s="463"/>
      <c r="XU52" s="463"/>
      <c r="XV52" s="463"/>
      <c r="XW52" s="463"/>
      <c r="XX52" s="463"/>
      <c r="XY52" s="463"/>
      <c r="XZ52" s="463"/>
      <c r="YA52" s="463"/>
      <c r="YB52" s="463"/>
      <c r="YC52" s="463"/>
      <c r="YD52" s="463"/>
      <c r="YE52" s="463"/>
      <c r="YF52" s="463"/>
      <c r="YG52" s="463"/>
      <c r="YH52" s="463"/>
      <c r="YI52" s="463"/>
      <c r="YJ52" s="463"/>
      <c r="YK52" s="463"/>
      <c r="YL52" s="463"/>
      <c r="YM52" s="463"/>
      <c r="YN52" s="463"/>
      <c r="YO52" s="463"/>
      <c r="YP52" s="463"/>
      <c r="YQ52" s="463"/>
      <c r="YR52" s="463"/>
      <c r="YS52" s="463"/>
      <c r="YT52" s="463"/>
      <c r="YU52" s="463"/>
      <c r="YV52" s="463"/>
      <c r="YW52" s="463"/>
      <c r="YX52" s="463"/>
      <c r="YY52" s="463"/>
      <c r="YZ52" s="463"/>
      <c r="ZA52" s="463"/>
      <c r="ZB52" s="463"/>
      <c r="ZC52" s="463"/>
      <c r="ZD52" s="463"/>
      <c r="ZE52" s="463"/>
      <c r="ZF52" s="463"/>
      <c r="ZG52" s="463"/>
      <c r="ZH52" s="463"/>
      <c r="ZI52" s="463"/>
      <c r="ZJ52" s="463"/>
      <c r="ZK52" s="463"/>
      <c r="ZL52" s="463"/>
      <c r="ZM52" s="463"/>
      <c r="ZN52" s="463"/>
      <c r="ZO52" s="463"/>
      <c r="ZP52" s="463"/>
      <c r="ZQ52" s="463"/>
      <c r="ZR52" s="463"/>
      <c r="ZS52" s="463"/>
      <c r="ZT52" s="463"/>
      <c r="ZU52" s="463"/>
      <c r="ZV52" s="463"/>
      <c r="ZW52" s="463"/>
      <c r="ZX52" s="463"/>
      <c r="ZY52" s="463"/>
      <c r="ZZ52" s="463"/>
    </row>
    <row r="53" spans="1:702" s="513" customFormat="1">
      <c r="A53" s="463"/>
      <c r="B53" s="463"/>
      <c r="C53" s="463"/>
      <c r="D53" s="512"/>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463"/>
      <c r="AP53" s="463"/>
      <c r="AQ53" s="463"/>
      <c r="AR53" s="463"/>
      <c r="AS53" s="463"/>
      <c r="AT53" s="463"/>
      <c r="AU53" s="463"/>
      <c r="AV53" s="463"/>
      <c r="AW53" s="463"/>
      <c r="AX53" s="463"/>
      <c r="AY53" s="463"/>
      <c r="AZ53" s="463"/>
      <c r="BA53" s="463"/>
      <c r="BB53" s="463"/>
      <c r="BC53" s="463"/>
      <c r="BD53" s="463"/>
      <c r="BE53" s="463"/>
      <c r="BF53" s="463"/>
      <c r="BG53" s="463"/>
      <c r="BH53" s="463"/>
      <c r="BI53" s="463"/>
      <c r="BJ53" s="463"/>
      <c r="BK53" s="463"/>
      <c r="BL53" s="463"/>
      <c r="BM53" s="463"/>
      <c r="BN53" s="463"/>
      <c r="BO53" s="463"/>
      <c r="BP53" s="463"/>
      <c r="BQ53" s="463"/>
      <c r="BR53" s="463"/>
      <c r="BS53" s="463"/>
      <c r="BT53" s="463"/>
      <c r="BU53" s="463"/>
      <c r="BV53" s="463"/>
      <c r="BW53" s="463"/>
      <c r="BX53" s="463"/>
      <c r="BY53" s="463"/>
      <c r="BZ53" s="463"/>
      <c r="CA53" s="463"/>
      <c r="CB53" s="463"/>
      <c r="CC53" s="463"/>
      <c r="CD53" s="463"/>
      <c r="CE53" s="463"/>
      <c r="CF53" s="463"/>
      <c r="CG53" s="463"/>
      <c r="CH53" s="463"/>
      <c r="CI53" s="463"/>
      <c r="CJ53" s="463"/>
      <c r="CK53" s="463"/>
      <c r="CL53" s="463"/>
      <c r="CM53" s="463"/>
      <c r="CN53" s="463"/>
      <c r="CO53" s="463"/>
      <c r="CP53" s="463"/>
      <c r="CQ53" s="463"/>
      <c r="CR53" s="463"/>
      <c r="CS53" s="463"/>
      <c r="CT53" s="463"/>
      <c r="CU53" s="463"/>
      <c r="CV53" s="463"/>
      <c r="CW53" s="463"/>
      <c r="CX53" s="463"/>
      <c r="CY53" s="463"/>
      <c r="CZ53" s="463"/>
      <c r="DA53" s="463"/>
      <c r="DB53" s="463"/>
      <c r="DC53" s="463"/>
      <c r="DD53" s="463"/>
      <c r="DE53" s="463"/>
      <c r="DF53" s="463"/>
      <c r="DG53" s="463"/>
      <c r="DH53" s="463"/>
      <c r="DI53" s="463"/>
      <c r="DJ53" s="463"/>
      <c r="DK53" s="463"/>
      <c r="DL53" s="463"/>
      <c r="DM53" s="463"/>
      <c r="DN53" s="463"/>
      <c r="DO53" s="463"/>
      <c r="DP53" s="463"/>
      <c r="DQ53" s="463"/>
      <c r="DR53" s="463"/>
      <c r="DS53" s="463"/>
      <c r="DT53" s="463"/>
      <c r="DU53" s="463"/>
      <c r="DV53" s="463"/>
      <c r="DW53" s="463"/>
      <c r="DX53" s="463"/>
      <c r="DY53" s="463"/>
      <c r="DZ53" s="463"/>
      <c r="EA53" s="463"/>
      <c r="EB53" s="463"/>
      <c r="EC53" s="463"/>
      <c r="ED53" s="463"/>
      <c r="EE53" s="463"/>
      <c r="EF53" s="463"/>
      <c r="EG53" s="463"/>
      <c r="EH53" s="463"/>
      <c r="EI53" s="463"/>
      <c r="EJ53" s="463"/>
      <c r="EK53" s="463"/>
      <c r="EL53" s="463"/>
      <c r="EM53" s="463"/>
      <c r="EN53" s="463"/>
      <c r="EO53" s="463"/>
      <c r="EP53" s="463"/>
      <c r="EQ53" s="463"/>
      <c r="ER53" s="463"/>
      <c r="ES53" s="463"/>
      <c r="ET53" s="463"/>
      <c r="EU53" s="463"/>
      <c r="EV53" s="463"/>
      <c r="EW53" s="463"/>
      <c r="EX53" s="463"/>
      <c r="EY53" s="463"/>
      <c r="EZ53" s="463"/>
      <c r="FA53" s="463"/>
      <c r="FB53" s="463"/>
      <c r="FC53" s="463"/>
      <c r="FD53" s="463"/>
      <c r="FE53" s="463"/>
      <c r="FF53" s="463"/>
      <c r="FG53" s="463"/>
      <c r="FH53" s="463"/>
      <c r="FI53" s="463"/>
      <c r="FJ53" s="463"/>
      <c r="FK53" s="463"/>
      <c r="FL53" s="463"/>
      <c r="FM53" s="463"/>
      <c r="FN53" s="463"/>
      <c r="FO53" s="463"/>
      <c r="FP53" s="463"/>
      <c r="FQ53" s="463"/>
      <c r="FR53" s="463"/>
      <c r="FS53" s="463"/>
      <c r="FT53" s="463"/>
      <c r="FU53" s="463"/>
      <c r="FV53" s="463"/>
      <c r="FW53" s="463"/>
      <c r="FX53" s="463"/>
      <c r="FY53" s="463"/>
      <c r="FZ53" s="463"/>
      <c r="GA53" s="463"/>
      <c r="GB53" s="463"/>
      <c r="GC53" s="463"/>
      <c r="GD53" s="463"/>
      <c r="GE53" s="463"/>
      <c r="GF53" s="463"/>
      <c r="GG53" s="463"/>
      <c r="GH53" s="463"/>
      <c r="GI53" s="463"/>
      <c r="GJ53" s="463"/>
      <c r="GK53" s="463"/>
      <c r="GL53" s="463"/>
      <c r="GM53" s="463"/>
      <c r="GN53" s="463"/>
      <c r="GO53" s="463"/>
      <c r="GP53" s="463"/>
      <c r="GQ53" s="463"/>
      <c r="GR53" s="463"/>
      <c r="GS53" s="463"/>
      <c r="GT53" s="463"/>
      <c r="GU53" s="463"/>
      <c r="GV53" s="463"/>
      <c r="GW53" s="463"/>
      <c r="GX53" s="463"/>
      <c r="GY53" s="463"/>
      <c r="GZ53" s="463"/>
      <c r="HA53" s="463"/>
      <c r="HB53" s="463"/>
      <c r="HC53" s="463"/>
      <c r="HD53" s="463"/>
      <c r="HE53" s="463"/>
      <c r="HF53" s="463"/>
      <c r="HG53" s="463"/>
      <c r="HH53" s="463"/>
      <c r="HI53" s="463"/>
      <c r="HJ53" s="463"/>
      <c r="HK53" s="463"/>
      <c r="HL53" s="463"/>
      <c r="HM53" s="463"/>
      <c r="HN53" s="463"/>
      <c r="HO53" s="463"/>
      <c r="HP53" s="463"/>
      <c r="HQ53" s="463"/>
      <c r="HR53" s="463"/>
      <c r="HS53" s="463"/>
      <c r="HT53" s="463"/>
      <c r="HU53" s="463"/>
      <c r="HV53" s="463"/>
      <c r="HW53" s="463"/>
      <c r="HX53" s="463"/>
      <c r="HY53" s="463"/>
      <c r="HZ53" s="463"/>
      <c r="IA53" s="463"/>
      <c r="IB53" s="463"/>
      <c r="IC53" s="463"/>
      <c r="ID53" s="463"/>
      <c r="IE53" s="463"/>
      <c r="IF53" s="463"/>
      <c r="IG53" s="463"/>
      <c r="IH53" s="463"/>
      <c r="II53" s="463"/>
      <c r="IJ53" s="463"/>
      <c r="IK53" s="463"/>
      <c r="IL53" s="463"/>
      <c r="IM53" s="463"/>
      <c r="IN53" s="463"/>
      <c r="IO53" s="463"/>
      <c r="IP53" s="463"/>
      <c r="IQ53" s="463"/>
      <c r="IR53" s="463"/>
      <c r="IS53" s="463"/>
      <c r="IT53" s="463"/>
      <c r="IU53" s="463"/>
      <c r="IV53" s="463"/>
      <c r="IW53" s="463"/>
      <c r="IX53" s="463"/>
      <c r="IY53" s="463"/>
      <c r="IZ53" s="463"/>
      <c r="JA53" s="463"/>
      <c r="JB53" s="463"/>
      <c r="JC53" s="463"/>
      <c r="JD53" s="463"/>
      <c r="JE53" s="463"/>
      <c r="JF53" s="463"/>
      <c r="JG53" s="463"/>
      <c r="JH53" s="463"/>
      <c r="JI53" s="463"/>
      <c r="JJ53" s="463"/>
      <c r="JK53" s="463"/>
      <c r="JL53" s="463"/>
      <c r="JM53" s="463"/>
      <c r="JN53" s="463"/>
      <c r="JO53" s="463"/>
      <c r="JP53" s="463"/>
      <c r="JQ53" s="463"/>
      <c r="JR53" s="463"/>
      <c r="JS53" s="463"/>
      <c r="JT53" s="463"/>
      <c r="JU53" s="463"/>
      <c r="JV53" s="463"/>
      <c r="JW53" s="463"/>
      <c r="JX53" s="463"/>
      <c r="JY53" s="463"/>
      <c r="JZ53" s="463"/>
      <c r="KA53" s="463"/>
      <c r="KB53" s="463"/>
      <c r="KC53" s="463"/>
      <c r="KD53" s="463"/>
      <c r="KE53" s="463"/>
      <c r="KF53" s="463"/>
      <c r="KG53" s="463"/>
      <c r="KH53" s="463"/>
      <c r="KI53" s="463"/>
      <c r="KJ53" s="463"/>
      <c r="KK53" s="463"/>
      <c r="KL53" s="463"/>
      <c r="KM53" s="463"/>
      <c r="KN53" s="463"/>
      <c r="KO53" s="463"/>
      <c r="KP53" s="463"/>
      <c r="KQ53" s="463"/>
      <c r="KR53" s="463"/>
      <c r="KS53" s="463"/>
      <c r="KT53" s="463"/>
      <c r="KU53" s="463"/>
      <c r="KV53" s="463"/>
      <c r="KW53" s="463"/>
      <c r="KX53" s="463"/>
      <c r="KY53" s="463"/>
      <c r="KZ53" s="463"/>
      <c r="LA53" s="463"/>
      <c r="LB53" s="463"/>
      <c r="LC53" s="463"/>
      <c r="LD53" s="463"/>
      <c r="LE53" s="463"/>
      <c r="LF53" s="463"/>
      <c r="LG53" s="463"/>
      <c r="LH53" s="463"/>
      <c r="LI53" s="463"/>
      <c r="LJ53" s="463"/>
      <c r="LK53" s="463"/>
      <c r="LL53" s="463"/>
      <c r="LM53" s="463"/>
      <c r="LN53" s="463"/>
      <c r="LO53" s="463"/>
      <c r="LP53" s="463"/>
      <c r="LQ53" s="463"/>
      <c r="LR53" s="463"/>
      <c r="LS53" s="463"/>
      <c r="LT53" s="463"/>
      <c r="LU53" s="463"/>
      <c r="LV53" s="463"/>
      <c r="LW53" s="463"/>
      <c r="LX53" s="463"/>
      <c r="LY53" s="463"/>
      <c r="LZ53" s="463"/>
      <c r="MA53" s="463"/>
      <c r="MB53" s="463"/>
      <c r="MC53" s="463"/>
      <c r="MD53" s="463"/>
      <c r="ME53" s="463"/>
      <c r="MF53" s="463"/>
      <c r="MG53" s="463"/>
      <c r="MH53" s="463"/>
      <c r="MI53" s="463"/>
      <c r="MJ53" s="463"/>
      <c r="MK53" s="463"/>
      <c r="ML53" s="463"/>
      <c r="MM53" s="463"/>
      <c r="MN53" s="463"/>
      <c r="MO53" s="463"/>
      <c r="MP53" s="463"/>
      <c r="MQ53" s="463"/>
      <c r="MR53" s="463"/>
      <c r="MS53" s="463"/>
      <c r="MT53" s="463"/>
      <c r="MU53" s="463"/>
      <c r="MV53" s="463"/>
      <c r="MW53" s="463"/>
      <c r="MX53" s="463"/>
      <c r="MY53" s="463"/>
      <c r="MZ53" s="463"/>
      <c r="NA53" s="463"/>
      <c r="NB53" s="463"/>
      <c r="NC53" s="463"/>
      <c r="ND53" s="463"/>
      <c r="NE53" s="463"/>
      <c r="NF53" s="463"/>
      <c r="NG53" s="463"/>
      <c r="NH53" s="463"/>
      <c r="NI53" s="463"/>
      <c r="NJ53" s="463"/>
      <c r="NK53" s="463"/>
      <c r="NL53" s="463"/>
      <c r="NM53" s="463"/>
      <c r="NN53" s="463"/>
      <c r="NO53" s="463"/>
      <c r="NP53" s="463"/>
      <c r="NQ53" s="463"/>
      <c r="NR53" s="463"/>
      <c r="NS53" s="463"/>
      <c r="NT53" s="463"/>
      <c r="NU53" s="463"/>
      <c r="NV53" s="463"/>
      <c r="NW53" s="463"/>
      <c r="NX53" s="463"/>
      <c r="NY53" s="463"/>
      <c r="NZ53" s="463"/>
      <c r="OA53" s="463"/>
      <c r="OB53" s="463"/>
      <c r="OC53" s="463"/>
      <c r="OD53" s="463"/>
      <c r="OE53" s="463"/>
      <c r="OF53" s="463"/>
      <c r="OG53" s="463"/>
      <c r="OH53" s="463"/>
      <c r="OI53" s="463"/>
      <c r="OJ53" s="463"/>
      <c r="OK53" s="463"/>
      <c r="OL53" s="463"/>
      <c r="OM53" s="463"/>
      <c r="ON53" s="463"/>
      <c r="OO53" s="463"/>
      <c r="OP53" s="463"/>
      <c r="OQ53" s="463"/>
      <c r="OR53" s="463"/>
      <c r="OS53" s="463"/>
      <c r="OT53" s="463"/>
      <c r="OU53" s="463"/>
      <c r="OV53" s="463"/>
      <c r="OW53" s="463"/>
      <c r="OX53" s="463"/>
      <c r="OY53" s="463"/>
      <c r="OZ53" s="463"/>
      <c r="PA53" s="463"/>
      <c r="PB53" s="463"/>
      <c r="PC53" s="463"/>
      <c r="PD53" s="463"/>
      <c r="PE53" s="463"/>
      <c r="PF53" s="463"/>
      <c r="PG53" s="463"/>
      <c r="PH53" s="463"/>
      <c r="PI53" s="463"/>
      <c r="PJ53" s="463"/>
      <c r="PK53" s="463"/>
      <c r="PL53" s="463"/>
      <c r="PM53" s="463"/>
      <c r="PN53" s="463"/>
      <c r="PO53" s="463"/>
      <c r="PP53" s="463"/>
      <c r="PQ53" s="463"/>
      <c r="PR53" s="463"/>
      <c r="PS53" s="463"/>
      <c r="PT53" s="463"/>
      <c r="PU53" s="463"/>
      <c r="PV53" s="463"/>
      <c r="PW53" s="463"/>
      <c r="PX53" s="463"/>
      <c r="PY53" s="463"/>
      <c r="PZ53" s="463"/>
      <c r="QA53" s="463"/>
      <c r="QB53" s="463"/>
      <c r="QC53" s="463"/>
      <c r="QD53" s="463"/>
      <c r="QE53" s="463"/>
      <c r="QF53" s="463"/>
      <c r="QG53" s="463"/>
      <c r="QH53" s="463"/>
      <c r="QI53" s="463"/>
      <c r="QJ53" s="463"/>
      <c r="QK53" s="463"/>
      <c r="QL53" s="463"/>
      <c r="QM53" s="463"/>
      <c r="QN53" s="463"/>
      <c r="QO53" s="463"/>
      <c r="QP53" s="463"/>
      <c r="QQ53" s="463"/>
      <c r="QR53" s="463"/>
      <c r="QS53" s="463"/>
      <c r="QT53" s="463"/>
      <c r="QU53" s="463"/>
      <c r="QV53" s="463"/>
      <c r="QW53" s="463"/>
      <c r="QX53" s="463"/>
      <c r="QY53" s="463"/>
      <c r="QZ53" s="463"/>
      <c r="RA53" s="463"/>
      <c r="RB53" s="463"/>
      <c r="RC53" s="463"/>
      <c r="RD53" s="463"/>
      <c r="RE53" s="463"/>
      <c r="RF53" s="463"/>
      <c r="RG53" s="463"/>
      <c r="RH53" s="463"/>
      <c r="RI53" s="463"/>
      <c r="RJ53" s="463"/>
      <c r="RK53" s="463"/>
      <c r="RL53" s="463"/>
      <c r="RM53" s="463"/>
      <c r="RN53" s="463"/>
      <c r="RO53" s="463"/>
      <c r="RP53" s="463"/>
      <c r="RQ53" s="463"/>
      <c r="RR53" s="463"/>
      <c r="RS53" s="463"/>
      <c r="RT53" s="463"/>
      <c r="RU53" s="463"/>
      <c r="RV53" s="463"/>
      <c r="RW53" s="463"/>
      <c r="RX53" s="463"/>
      <c r="RY53" s="463"/>
      <c r="RZ53" s="463"/>
      <c r="SA53" s="463"/>
      <c r="SB53" s="463"/>
      <c r="SC53" s="463"/>
      <c r="SD53" s="463"/>
      <c r="SE53" s="463"/>
      <c r="SF53" s="463"/>
      <c r="SG53" s="463"/>
      <c r="SH53" s="463"/>
      <c r="SI53" s="463"/>
      <c r="SJ53" s="463"/>
      <c r="SK53" s="463"/>
      <c r="SL53" s="463"/>
      <c r="SM53" s="463"/>
      <c r="SN53" s="463"/>
      <c r="SO53" s="463"/>
      <c r="SP53" s="463"/>
      <c r="SQ53" s="463"/>
      <c r="SR53" s="463"/>
      <c r="SS53" s="463"/>
      <c r="ST53" s="463"/>
      <c r="SU53" s="463"/>
      <c r="SV53" s="463"/>
      <c r="SW53" s="463"/>
      <c r="SX53" s="463"/>
      <c r="SY53" s="463"/>
      <c r="SZ53" s="463"/>
      <c r="TA53" s="463"/>
      <c r="TB53" s="463"/>
      <c r="TC53" s="463"/>
      <c r="TD53" s="463"/>
      <c r="TE53" s="463"/>
      <c r="TF53" s="463"/>
      <c r="TG53" s="463"/>
      <c r="TH53" s="463"/>
      <c r="TI53" s="463"/>
      <c r="TJ53" s="463"/>
      <c r="TK53" s="463"/>
      <c r="TL53" s="463"/>
      <c r="TM53" s="463"/>
      <c r="TN53" s="463"/>
      <c r="TO53" s="463"/>
      <c r="TP53" s="463"/>
      <c r="TQ53" s="463"/>
      <c r="TR53" s="463"/>
      <c r="TS53" s="463"/>
      <c r="TT53" s="463"/>
      <c r="TU53" s="463"/>
      <c r="TV53" s="463"/>
      <c r="TW53" s="463"/>
      <c r="TX53" s="463"/>
      <c r="TY53" s="463"/>
      <c r="TZ53" s="463"/>
      <c r="UA53" s="463"/>
      <c r="UB53" s="463"/>
      <c r="UC53" s="463"/>
      <c r="UD53" s="463"/>
      <c r="UE53" s="463"/>
      <c r="UF53" s="463"/>
      <c r="UG53" s="463"/>
      <c r="UH53" s="463"/>
      <c r="UI53" s="463"/>
      <c r="UJ53" s="463"/>
      <c r="UK53" s="463"/>
      <c r="UL53" s="463"/>
      <c r="UM53" s="463"/>
      <c r="UN53" s="463"/>
      <c r="UO53" s="463"/>
      <c r="UP53" s="463"/>
      <c r="UQ53" s="463"/>
      <c r="UR53" s="463"/>
      <c r="US53" s="463"/>
      <c r="UT53" s="463"/>
      <c r="UU53" s="463"/>
      <c r="UV53" s="463"/>
      <c r="UW53" s="463"/>
      <c r="UX53" s="463"/>
      <c r="UY53" s="463"/>
      <c r="UZ53" s="463"/>
      <c r="VA53" s="463"/>
      <c r="VB53" s="463"/>
      <c r="VC53" s="463"/>
      <c r="VD53" s="463"/>
      <c r="VE53" s="463"/>
      <c r="VF53" s="463"/>
      <c r="VG53" s="463"/>
      <c r="VH53" s="463"/>
      <c r="VI53" s="463"/>
      <c r="VJ53" s="463"/>
      <c r="VK53" s="463"/>
      <c r="VL53" s="463"/>
      <c r="VM53" s="463"/>
      <c r="VN53" s="463"/>
      <c r="VO53" s="463"/>
      <c r="VP53" s="463"/>
      <c r="VQ53" s="463"/>
      <c r="VR53" s="463"/>
      <c r="VS53" s="463"/>
      <c r="VT53" s="463"/>
      <c r="VU53" s="463"/>
      <c r="VV53" s="463"/>
      <c r="VW53" s="463"/>
      <c r="VX53" s="463"/>
      <c r="VY53" s="463"/>
      <c r="VZ53" s="463"/>
      <c r="WA53" s="463"/>
      <c r="WB53" s="463"/>
      <c r="WC53" s="463"/>
      <c r="WD53" s="463"/>
      <c r="WE53" s="463"/>
      <c r="WF53" s="463"/>
      <c r="WG53" s="463"/>
      <c r="WH53" s="463"/>
      <c r="WI53" s="463"/>
      <c r="WJ53" s="463"/>
      <c r="WK53" s="463"/>
      <c r="WL53" s="463"/>
      <c r="WM53" s="463"/>
      <c r="WN53" s="463"/>
      <c r="WO53" s="463"/>
      <c r="WP53" s="463"/>
      <c r="WQ53" s="463"/>
      <c r="WR53" s="463"/>
      <c r="WS53" s="463"/>
      <c r="WT53" s="463"/>
      <c r="WU53" s="463"/>
      <c r="WV53" s="463"/>
      <c r="WW53" s="463"/>
      <c r="WX53" s="463"/>
      <c r="WY53" s="463"/>
      <c r="WZ53" s="463"/>
      <c r="XA53" s="463"/>
      <c r="XB53" s="463"/>
      <c r="XC53" s="463"/>
      <c r="XD53" s="463"/>
      <c r="XE53" s="463"/>
      <c r="XF53" s="463"/>
      <c r="XG53" s="463"/>
      <c r="XH53" s="463"/>
      <c r="XI53" s="463"/>
      <c r="XJ53" s="463"/>
      <c r="XK53" s="463"/>
      <c r="XL53" s="463"/>
      <c r="XM53" s="463"/>
      <c r="XN53" s="463"/>
      <c r="XO53" s="463"/>
      <c r="XP53" s="463"/>
      <c r="XQ53" s="463"/>
      <c r="XR53" s="463"/>
      <c r="XS53" s="463"/>
      <c r="XT53" s="463"/>
      <c r="XU53" s="463"/>
      <c r="XV53" s="463"/>
      <c r="XW53" s="463"/>
      <c r="XX53" s="463"/>
      <c r="XY53" s="463"/>
      <c r="XZ53" s="463"/>
      <c r="YA53" s="463"/>
      <c r="YB53" s="463"/>
      <c r="YC53" s="463"/>
      <c r="YD53" s="463"/>
      <c r="YE53" s="463"/>
      <c r="YF53" s="463"/>
      <c r="YG53" s="463"/>
      <c r="YH53" s="463"/>
      <c r="YI53" s="463"/>
      <c r="YJ53" s="463"/>
      <c r="YK53" s="463"/>
      <c r="YL53" s="463"/>
      <c r="YM53" s="463"/>
      <c r="YN53" s="463"/>
      <c r="YO53" s="463"/>
      <c r="YP53" s="463"/>
      <c r="YQ53" s="463"/>
      <c r="YR53" s="463"/>
      <c r="YS53" s="463"/>
      <c r="YT53" s="463"/>
      <c r="YU53" s="463"/>
      <c r="YV53" s="463"/>
      <c r="YW53" s="463"/>
      <c r="YX53" s="463"/>
      <c r="YY53" s="463"/>
      <c r="YZ53" s="463"/>
      <c r="ZA53" s="463"/>
      <c r="ZB53" s="463"/>
      <c r="ZC53" s="463"/>
      <c r="ZD53" s="463"/>
      <c r="ZE53" s="463"/>
      <c r="ZF53" s="463"/>
      <c r="ZG53" s="463"/>
      <c r="ZH53" s="463"/>
      <c r="ZI53" s="463"/>
      <c r="ZJ53" s="463"/>
      <c r="ZK53" s="463"/>
      <c r="ZL53" s="463"/>
      <c r="ZM53" s="463"/>
      <c r="ZN53" s="463"/>
      <c r="ZO53" s="463"/>
      <c r="ZP53" s="463"/>
      <c r="ZQ53" s="463"/>
      <c r="ZR53" s="463"/>
      <c r="ZS53" s="463"/>
      <c r="ZT53" s="463"/>
      <c r="ZU53" s="463"/>
      <c r="ZV53" s="463"/>
      <c r="ZW53" s="463"/>
      <c r="ZX53" s="463"/>
      <c r="ZY53" s="463"/>
      <c r="ZZ53" s="463"/>
    </row>
    <row r="54" spans="1:702" s="513" customFormat="1">
      <c r="A54" s="463"/>
      <c r="B54" s="463"/>
      <c r="C54" s="463"/>
      <c r="D54" s="512"/>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3"/>
      <c r="BQ54" s="463"/>
      <c r="BR54" s="463"/>
      <c r="BS54" s="463"/>
      <c r="BT54" s="463"/>
      <c r="BU54" s="463"/>
      <c r="BV54" s="463"/>
      <c r="BW54" s="463"/>
      <c r="BX54" s="463"/>
      <c r="BY54" s="463"/>
      <c r="BZ54" s="463"/>
      <c r="CA54" s="463"/>
      <c r="CB54" s="463"/>
      <c r="CC54" s="463"/>
      <c r="CD54" s="463"/>
      <c r="CE54" s="463"/>
      <c r="CF54" s="463"/>
      <c r="CG54" s="463"/>
      <c r="CH54" s="463"/>
      <c r="CI54" s="463"/>
      <c r="CJ54" s="463"/>
      <c r="CK54" s="463"/>
      <c r="CL54" s="463"/>
      <c r="CM54" s="463"/>
      <c r="CN54" s="463"/>
      <c r="CO54" s="463"/>
      <c r="CP54" s="463"/>
      <c r="CQ54" s="463"/>
      <c r="CR54" s="463"/>
      <c r="CS54" s="463"/>
      <c r="CT54" s="463"/>
      <c r="CU54" s="463"/>
      <c r="CV54" s="463"/>
      <c r="CW54" s="463"/>
      <c r="CX54" s="463"/>
      <c r="CY54" s="463"/>
      <c r="CZ54" s="463"/>
      <c r="DA54" s="463"/>
      <c r="DB54" s="463"/>
      <c r="DC54" s="463"/>
      <c r="DD54" s="463"/>
      <c r="DE54" s="463"/>
      <c r="DF54" s="463"/>
      <c r="DG54" s="463"/>
      <c r="DH54" s="463"/>
      <c r="DI54" s="463"/>
      <c r="DJ54" s="463"/>
      <c r="DK54" s="463"/>
      <c r="DL54" s="463"/>
      <c r="DM54" s="463"/>
      <c r="DN54" s="463"/>
      <c r="DO54" s="463"/>
      <c r="DP54" s="463"/>
      <c r="DQ54" s="463"/>
      <c r="DR54" s="463"/>
      <c r="DS54" s="463"/>
      <c r="DT54" s="463"/>
      <c r="DU54" s="463"/>
      <c r="DV54" s="463"/>
      <c r="DW54" s="463"/>
      <c r="DX54" s="463"/>
      <c r="DY54" s="463"/>
      <c r="DZ54" s="463"/>
      <c r="EA54" s="463"/>
      <c r="EB54" s="463"/>
      <c r="EC54" s="463"/>
      <c r="ED54" s="463"/>
      <c r="EE54" s="463"/>
      <c r="EF54" s="463"/>
      <c r="EG54" s="463"/>
      <c r="EH54" s="463"/>
      <c r="EI54" s="463"/>
      <c r="EJ54" s="463"/>
      <c r="EK54" s="463"/>
      <c r="EL54" s="463"/>
      <c r="EM54" s="463"/>
      <c r="EN54" s="463"/>
      <c r="EO54" s="463"/>
      <c r="EP54" s="463"/>
      <c r="EQ54" s="463"/>
      <c r="ER54" s="463"/>
      <c r="ES54" s="463"/>
      <c r="ET54" s="463"/>
      <c r="EU54" s="463"/>
      <c r="EV54" s="463"/>
      <c r="EW54" s="463"/>
      <c r="EX54" s="463"/>
      <c r="EY54" s="463"/>
      <c r="EZ54" s="463"/>
      <c r="FA54" s="463"/>
      <c r="FB54" s="463"/>
      <c r="FC54" s="463"/>
      <c r="FD54" s="463"/>
      <c r="FE54" s="463"/>
      <c r="FF54" s="463"/>
      <c r="FG54" s="463"/>
      <c r="FH54" s="463"/>
      <c r="FI54" s="463"/>
      <c r="FJ54" s="463"/>
      <c r="FK54" s="463"/>
      <c r="FL54" s="463"/>
      <c r="FM54" s="463"/>
      <c r="FN54" s="463"/>
      <c r="FO54" s="463"/>
      <c r="FP54" s="463"/>
      <c r="FQ54" s="463"/>
      <c r="FR54" s="463"/>
      <c r="FS54" s="463"/>
      <c r="FT54" s="463"/>
      <c r="FU54" s="463"/>
      <c r="FV54" s="463"/>
      <c r="FW54" s="463"/>
      <c r="FX54" s="463"/>
      <c r="FY54" s="463"/>
      <c r="FZ54" s="463"/>
      <c r="GA54" s="463"/>
      <c r="GB54" s="463"/>
      <c r="GC54" s="463"/>
      <c r="GD54" s="463"/>
      <c r="GE54" s="463"/>
      <c r="GF54" s="463"/>
      <c r="GG54" s="463"/>
      <c r="GH54" s="463"/>
      <c r="GI54" s="463"/>
      <c r="GJ54" s="463"/>
      <c r="GK54" s="463"/>
      <c r="GL54" s="463"/>
      <c r="GM54" s="463"/>
      <c r="GN54" s="463"/>
      <c r="GO54" s="463"/>
      <c r="GP54" s="463"/>
      <c r="GQ54" s="463"/>
      <c r="GR54" s="463"/>
      <c r="GS54" s="463"/>
      <c r="GT54" s="463"/>
      <c r="GU54" s="463"/>
      <c r="GV54" s="463"/>
      <c r="GW54" s="463"/>
      <c r="GX54" s="463"/>
      <c r="GY54" s="463"/>
      <c r="GZ54" s="463"/>
      <c r="HA54" s="463"/>
      <c r="HB54" s="463"/>
      <c r="HC54" s="463"/>
      <c r="HD54" s="463"/>
      <c r="HE54" s="463"/>
      <c r="HF54" s="463"/>
      <c r="HG54" s="463"/>
      <c r="HH54" s="463"/>
      <c r="HI54" s="463"/>
      <c r="HJ54" s="463"/>
      <c r="HK54" s="463"/>
      <c r="HL54" s="463"/>
      <c r="HM54" s="463"/>
      <c r="HN54" s="463"/>
      <c r="HO54" s="463"/>
      <c r="HP54" s="463"/>
      <c r="HQ54" s="463"/>
      <c r="HR54" s="463"/>
      <c r="HS54" s="463"/>
      <c r="HT54" s="463"/>
      <c r="HU54" s="463"/>
      <c r="HV54" s="463"/>
      <c r="HW54" s="463"/>
      <c r="HX54" s="463"/>
      <c r="HY54" s="463"/>
      <c r="HZ54" s="463"/>
      <c r="IA54" s="463"/>
      <c r="IB54" s="463"/>
      <c r="IC54" s="463"/>
      <c r="ID54" s="463"/>
      <c r="IE54" s="463"/>
      <c r="IF54" s="463"/>
      <c r="IG54" s="463"/>
      <c r="IH54" s="463"/>
      <c r="II54" s="463"/>
      <c r="IJ54" s="463"/>
      <c r="IK54" s="463"/>
      <c r="IL54" s="463"/>
      <c r="IM54" s="463"/>
      <c r="IN54" s="463"/>
      <c r="IO54" s="463"/>
      <c r="IP54" s="463"/>
      <c r="IQ54" s="463"/>
      <c r="IR54" s="463"/>
      <c r="IS54" s="463"/>
      <c r="IT54" s="463"/>
      <c r="IU54" s="463"/>
      <c r="IV54" s="463"/>
      <c r="IW54" s="463"/>
      <c r="IX54" s="463"/>
      <c r="IY54" s="463"/>
      <c r="IZ54" s="463"/>
      <c r="JA54" s="463"/>
      <c r="JB54" s="463"/>
      <c r="JC54" s="463"/>
      <c r="JD54" s="463"/>
      <c r="JE54" s="463"/>
      <c r="JF54" s="463"/>
      <c r="JG54" s="463"/>
      <c r="JH54" s="463"/>
      <c r="JI54" s="463"/>
      <c r="JJ54" s="463"/>
      <c r="JK54" s="463"/>
      <c r="JL54" s="463"/>
      <c r="JM54" s="463"/>
      <c r="JN54" s="463"/>
      <c r="JO54" s="463"/>
      <c r="JP54" s="463"/>
      <c r="JQ54" s="463"/>
      <c r="JR54" s="463"/>
      <c r="JS54" s="463"/>
      <c r="JT54" s="463"/>
      <c r="JU54" s="463"/>
      <c r="JV54" s="463"/>
      <c r="JW54" s="463"/>
      <c r="JX54" s="463"/>
      <c r="JY54" s="463"/>
      <c r="JZ54" s="463"/>
      <c r="KA54" s="463"/>
      <c r="KB54" s="463"/>
      <c r="KC54" s="463"/>
      <c r="KD54" s="463"/>
      <c r="KE54" s="463"/>
      <c r="KF54" s="463"/>
      <c r="KG54" s="463"/>
      <c r="KH54" s="463"/>
      <c r="KI54" s="463"/>
      <c r="KJ54" s="463"/>
      <c r="KK54" s="463"/>
      <c r="KL54" s="463"/>
      <c r="KM54" s="463"/>
      <c r="KN54" s="463"/>
      <c r="KO54" s="463"/>
      <c r="KP54" s="463"/>
      <c r="KQ54" s="463"/>
      <c r="KR54" s="463"/>
      <c r="KS54" s="463"/>
      <c r="KT54" s="463"/>
      <c r="KU54" s="463"/>
      <c r="KV54" s="463"/>
      <c r="KW54" s="463"/>
      <c r="KX54" s="463"/>
      <c r="KY54" s="463"/>
      <c r="KZ54" s="463"/>
      <c r="LA54" s="463"/>
      <c r="LB54" s="463"/>
      <c r="LC54" s="463"/>
      <c r="LD54" s="463"/>
      <c r="LE54" s="463"/>
      <c r="LF54" s="463"/>
      <c r="LG54" s="463"/>
      <c r="LH54" s="463"/>
      <c r="LI54" s="463"/>
      <c r="LJ54" s="463"/>
      <c r="LK54" s="463"/>
      <c r="LL54" s="463"/>
      <c r="LM54" s="463"/>
      <c r="LN54" s="463"/>
      <c r="LO54" s="463"/>
      <c r="LP54" s="463"/>
      <c r="LQ54" s="463"/>
      <c r="LR54" s="463"/>
      <c r="LS54" s="463"/>
      <c r="LT54" s="463"/>
      <c r="LU54" s="463"/>
      <c r="LV54" s="463"/>
      <c r="LW54" s="463"/>
      <c r="LX54" s="463"/>
      <c r="LY54" s="463"/>
      <c r="LZ54" s="463"/>
      <c r="MA54" s="463"/>
      <c r="MB54" s="463"/>
      <c r="MC54" s="463"/>
      <c r="MD54" s="463"/>
      <c r="ME54" s="463"/>
      <c r="MF54" s="463"/>
      <c r="MG54" s="463"/>
      <c r="MH54" s="463"/>
      <c r="MI54" s="463"/>
      <c r="MJ54" s="463"/>
      <c r="MK54" s="463"/>
      <c r="ML54" s="463"/>
      <c r="MM54" s="463"/>
      <c r="MN54" s="463"/>
      <c r="MO54" s="463"/>
      <c r="MP54" s="463"/>
      <c r="MQ54" s="463"/>
      <c r="MR54" s="463"/>
      <c r="MS54" s="463"/>
      <c r="MT54" s="463"/>
      <c r="MU54" s="463"/>
      <c r="MV54" s="463"/>
      <c r="MW54" s="463"/>
      <c r="MX54" s="463"/>
      <c r="MY54" s="463"/>
      <c r="MZ54" s="463"/>
      <c r="NA54" s="463"/>
      <c r="NB54" s="463"/>
      <c r="NC54" s="463"/>
      <c r="ND54" s="463"/>
      <c r="NE54" s="463"/>
      <c r="NF54" s="463"/>
      <c r="NG54" s="463"/>
      <c r="NH54" s="463"/>
      <c r="NI54" s="463"/>
      <c r="NJ54" s="463"/>
      <c r="NK54" s="463"/>
      <c r="NL54" s="463"/>
      <c r="NM54" s="463"/>
      <c r="NN54" s="463"/>
      <c r="NO54" s="463"/>
      <c r="NP54" s="463"/>
      <c r="NQ54" s="463"/>
      <c r="NR54" s="463"/>
      <c r="NS54" s="463"/>
      <c r="NT54" s="463"/>
      <c r="NU54" s="463"/>
      <c r="NV54" s="463"/>
      <c r="NW54" s="463"/>
      <c r="NX54" s="463"/>
      <c r="NY54" s="463"/>
      <c r="NZ54" s="463"/>
      <c r="OA54" s="463"/>
      <c r="OB54" s="463"/>
      <c r="OC54" s="463"/>
      <c r="OD54" s="463"/>
      <c r="OE54" s="463"/>
      <c r="OF54" s="463"/>
      <c r="OG54" s="463"/>
      <c r="OH54" s="463"/>
      <c r="OI54" s="463"/>
      <c r="OJ54" s="463"/>
      <c r="OK54" s="463"/>
      <c r="OL54" s="463"/>
      <c r="OM54" s="463"/>
      <c r="ON54" s="463"/>
      <c r="OO54" s="463"/>
      <c r="OP54" s="463"/>
      <c r="OQ54" s="463"/>
      <c r="OR54" s="463"/>
      <c r="OS54" s="463"/>
      <c r="OT54" s="463"/>
      <c r="OU54" s="463"/>
      <c r="OV54" s="463"/>
      <c r="OW54" s="463"/>
      <c r="OX54" s="463"/>
      <c r="OY54" s="463"/>
      <c r="OZ54" s="463"/>
      <c r="PA54" s="463"/>
      <c r="PB54" s="463"/>
      <c r="PC54" s="463"/>
      <c r="PD54" s="463"/>
      <c r="PE54" s="463"/>
      <c r="PF54" s="463"/>
      <c r="PG54" s="463"/>
      <c r="PH54" s="463"/>
      <c r="PI54" s="463"/>
      <c r="PJ54" s="463"/>
      <c r="PK54" s="463"/>
      <c r="PL54" s="463"/>
      <c r="PM54" s="463"/>
      <c r="PN54" s="463"/>
      <c r="PO54" s="463"/>
      <c r="PP54" s="463"/>
      <c r="PQ54" s="463"/>
      <c r="PR54" s="463"/>
      <c r="PS54" s="463"/>
      <c r="PT54" s="463"/>
      <c r="PU54" s="463"/>
      <c r="PV54" s="463"/>
      <c r="PW54" s="463"/>
      <c r="PX54" s="463"/>
      <c r="PY54" s="463"/>
      <c r="PZ54" s="463"/>
      <c r="QA54" s="463"/>
      <c r="QB54" s="463"/>
      <c r="QC54" s="463"/>
      <c r="QD54" s="463"/>
      <c r="QE54" s="463"/>
      <c r="QF54" s="463"/>
      <c r="QG54" s="463"/>
      <c r="QH54" s="463"/>
      <c r="QI54" s="463"/>
      <c r="QJ54" s="463"/>
      <c r="QK54" s="463"/>
      <c r="QL54" s="463"/>
      <c r="QM54" s="463"/>
      <c r="QN54" s="463"/>
      <c r="QO54" s="463"/>
      <c r="QP54" s="463"/>
      <c r="QQ54" s="463"/>
      <c r="QR54" s="463"/>
      <c r="QS54" s="463"/>
      <c r="QT54" s="463"/>
      <c r="QU54" s="463"/>
      <c r="QV54" s="463"/>
      <c r="QW54" s="463"/>
      <c r="QX54" s="463"/>
      <c r="QY54" s="463"/>
      <c r="QZ54" s="463"/>
      <c r="RA54" s="463"/>
      <c r="RB54" s="463"/>
      <c r="RC54" s="463"/>
      <c r="RD54" s="463"/>
      <c r="RE54" s="463"/>
      <c r="RF54" s="463"/>
      <c r="RG54" s="463"/>
      <c r="RH54" s="463"/>
      <c r="RI54" s="463"/>
      <c r="RJ54" s="463"/>
      <c r="RK54" s="463"/>
      <c r="RL54" s="463"/>
      <c r="RM54" s="463"/>
      <c r="RN54" s="463"/>
      <c r="RO54" s="463"/>
      <c r="RP54" s="463"/>
      <c r="RQ54" s="463"/>
      <c r="RR54" s="463"/>
      <c r="RS54" s="463"/>
      <c r="RT54" s="463"/>
      <c r="RU54" s="463"/>
      <c r="RV54" s="463"/>
      <c r="RW54" s="463"/>
      <c r="RX54" s="463"/>
      <c r="RY54" s="463"/>
      <c r="RZ54" s="463"/>
      <c r="SA54" s="463"/>
      <c r="SB54" s="463"/>
      <c r="SC54" s="463"/>
      <c r="SD54" s="463"/>
      <c r="SE54" s="463"/>
      <c r="SF54" s="463"/>
      <c r="SG54" s="463"/>
      <c r="SH54" s="463"/>
      <c r="SI54" s="463"/>
      <c r="SJ54" s="463"/>
      <c r="SK54" s="463"/>
      <c r="SL54" s="463"/>
      <c r="SM54" s="463"/>
      <c r="SN54" s="463"/>
      <c r="SO54" s="463"/>
      <c r="SP54" s="463"/>
      <c r="SQ54" s="463"/>
      <c r="SR54" s="463"/>
      <c r="SS54" s="463"/>
      <c r="ST54" s="463"/>
      <c r="SU54" s="463"/>
      <c r="SV54" s="463"/>
      <c r="SW54" s="463"/>
      <c r="SX54" s="463"/>
      <c r="SY54" s="463"/>
      <c r="SZ54" s="463"/>
      <c r="TA54" s="463"/>
      <c r="TB54" s="463"/>
      <c r="TC54" s="463"/>
      <c r="TD54" s="463"/>
      <c r="TE54" s="463"/>
      <c r="TF54" s="463"/>
      <c r="TG54" s="463"/>
      <c r="TH54" s="463"/>
      <c r="TI54" s="463"/>
      <c r="TJ54" s="463"/>
      <c r="TK54" s="463"/>
      <c r="TL54" s="463"/>
      <c r="TM54" s="463"/>
      <c r="TN54" s="463"/>
      <c r="TO54" s="463"/>
      <c r="TP54" s="463"/>
      <c r="TQ54" s="463"/>
      <c r="TR54" s="463"/>
      <c r="TS54" s="463"/>
      <c r="TT54" s="463"/>
      <c r="TU54" s="463"/>
      <c r="TV54" s="463"/>
      <c r="TW54" s="463"/>
      <c r="TX54" s="463"/>
      <c r="TY54" s="463"/>
      <c r="TZ54" s="463"/>
      <c r="UA54" s="463"/>
      <c r="UB54" s="463"/>
      <c r="UC54" s="463"/>
      <c r="UD54" s="463"/>
      <c r="UE54" s="463"/>
      <c r="UF54" s="463"/>
      <c r="UG54" s="463"/>
      <c r="UH54" s="463"/>
      <c r="UI54" s="463"/>
      <c r="UJ54" s="463"/>
      <c r="UK54" s="463"/>
      <c r="UL54" s="463"/>
      <c r="UM54" s="463"/>
      <c r="UN54" s="463"/>
      <c r="UO54" s="463"/>
      <c r="UP54" s="463"/>
      <c r="UQ54" s="463"/>
      <c r="UR54" s="463"/>
      <c r="US54" s="463"/>
      <c r="UT54" s="463"/>
      <c r="UU54" s="463"/>
      <c r="UV54" s="463"/>
      <c r="UW54" s="463"/>
      <c r="UX54" s="463"/>
      <c r="UY54" s="463"/>
      <c r="UZ54" s="463"/>
      <c r="VA54" s="463"/>
      <c r="VB54" s="463"/>
      <c r="VC54" s="463"/>
      <c r="VD54" s="463"/>
      <c r="VE54" s="463"/>
      <c r="VF54" s="463"/>
      <c r="VG54" s="463"/>
      <c r="VH54" s="463"/>
      <c r="VI54" s="463"/>
      <c r="VJ54" s="463"/>
      <c r="VK54" s="463"/>
      <c r="VL54" s="463"/>
      <c r="VM54" s="463"/>
      <c r="VN54" s="463"/>
      <c r="VO54" s="463"/>
      <c r="VP54" s="463"/>
      <c r="VQ54" s="463"/>
      <c r="VR54" s="463"/>
      <c r="VS54" s="463"/>
      <c r="VT54" s="463"/>
      <c r="VU54" s="463"/>
      <c r="VV54" s="463"/>
      <c r="VW54" s="463"/>
      <c r="VX54" s="463"/>
      <c r="VY54" s="463"/>
      <c r="VZ54" s="463"/>
      <c r="WA54" s="463"/>
      <c r="WB54" s="463"/>
      <c r="WC54" s="463"/>
      <c r="WD54" s="463"/>
      <c r="WE54" s="463"/>
      <c r="WF54" s="463"/>
      <c r="WG54" s="463"/>
      <c r="WH54" s="463"/>
      <c r="WI54" s="463"/>
      <c r="WJ54" s="463"/>
      <c r="WK54" s="463"/>
      <c r="WL54" s="463"/>
      <c r="WM54" s="463"/>
      <c r="WN54" s="463"/>
      <c r="WO54" s="463"/>
      <c r="WP54" s="463"/>
      <c r="WQ54" s="463"/>
      <c r="WR54" s="463"/>
      <c r="WS54" s="463"/>
      <c r="WT54" s="463"/>
      <c r="WU54" s="463"/>
      <c r="WV54" s="463"/>
      <c r="WW54" s="463"/>
      <c r="WX54" s="463"/>
      <c r="WY54" s="463"/>
      <c r="WZ54" s="463"/>
      <c r="XA54" s="463"/>
      <c r="XB54" s="463"/>
      <c r="XC54" s="463"/>
      <c r="XD54" s="463"/>
      <c r="XE54" s="463"/>
      <c r="XF54" s="463"/>
      <c r="XG54" s="463"/>
      <c r="XH54" s="463"/>
      <c r="XI54" s="463"/>
      <c r="XJ54" s="463"/>
      <c r="XK54" s="463"/>
      <c r="XL54" s="463"/>
      <c r="XM54" s="463"/>
      <c r="XN54" s="463"/>
      <c r="XO54" s="463"/>
      <c r="XP54" s="463"/>
      <c r="XQ54" s="463"/>
      <c r="XR54" s="463"/>
      <c r="XS54" s="463"/>
      <c r="XT54" s="463"/>
      <c r="XU54" s="463"/>
      <c r="XV54" s="463"/>
      <c r="XW54" s="463"/>
      <c r="XX54" s="463"/>
      <c r="XY54" s="463"/>
      <c r="XZ54" s="463"/>
      <c r="YA54" s="463"/>
      <c r="YB54" s="463"/>
      <c r="YC54" s="463"/>
      <c r="YD54" s="463"/>
      <c r="YE54" s="463"/>
      <c r="YF54" s="463"/>
      <c r="YG54" s="463"/>
      <c r="YH54" s="463"/>
      <c r="YI54" s="463"/>
      <c r="YJ54" s="463"/>
      <c r="YK54" s="463"/>
      <c r="YL54" s="463"/>
      <c r="YM54" s="463"/>
      <c r="YN54" s="463"/>
      <c r="YO54" s="463"/>
      <c r="YP54" s="463"/>
      <c r="YQ54" s="463"/>
      <c r="YR54" s="463"/>
      <c r="YS54" s="463"/>
      <c r="YT54" s="463"/>
      <c r="YU54" s="463"/>
      <c r="YV54" s="463"/>
      <c r="YW54" s="463"/>
      <c r="YX54" s="463"/>
      <c r="YY54" s="463"/>
      <c r="YZ54" s="463"/>
      <c r="ZA54" s="463"/>
      <c r="ZB54" s="463"/>
      <c r="ZC54" s="463"/>
      <c r="ZD54" s="463"/>
      <c r="ZE54" s="463"/>
      <c r="ZF54" s="463"/>
      <c r="ZG54" s="463"/>
      <c r="ZH54" s="463"/>
      <c r="ZI54" s="463"/>
      <c r="ZJ54" s="463"/>
      <c r="ZK54" s="463"/>
      <c r="ZL54" s="463"/>
      <c r="ZM54" s="463"/>
      <c r="ZN54" s="463"/>
      <c r="ZO54" s="463"/>
      <c r="ZP54" s="463"/>
      <c r="ZQ54" s="463"/>
      <c r="ZR54" s="463"/>
      <c r="ZS54" s="463"/>
      <c r="ZT54" s="463"/>
      <c r="ZU54" s="463"/>
      <c r="ZV54" s="463"/>
      <c r="ZW54" s="463"/>
      <c r="ZX54" s="463"/>
      <c r="ZY54" s="463"/>
      <c r="ZZ54" s="463"/>
    </row>
    <row r="55" spans="1:702" s="513" customFormat="1">
      <c r="A55" s="463"/>
      <c r="B55" s="463"/>
      <c r="C55" s="463"/>
      <c r="D55" s="512"/>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3"/>
      <c r="AO55" s="463"/>
      <c r="AP55" s="463"/>
      <c r="AQ55" s="463"/>
      <c r="AR55" s="463"/>
      <c r="AS55" s="463"/>
      <c r="AT55" s="463"/>
      <c r="AU55" s="463"/>
      <c r="AV55" s="463"/>
      <c r="AW55" s="463"/>
      <c r="AX55" s="463"/>
      <c r="AY55" s="463"/>
      <c r="AZ55" s="463"/>
      <c r="BA55" s="463"/>
      <c r="BB55" s="463"/>
      <c r="BC55" s="463"/>
      <c r="BD55" s="463"/>
      <c r="BE55" s="463"/>
      <c r="BF55" s="463"/>
      <c r="BG55" s="463"/>
      <c r="BH55" s="463"/>
      <c r="BI55" s="463"/>
      <c r="BJ55" s="463"/>
      <c r="BK55" s="463"/>
      <c r="BL55" s="463"/>
      <c r="BM55" s="463"/>
      <c r="BN55" s="463"/>
      <c r="BO55" s="463"/>
      <c r="BP55" s="463"/>
      <c r="BQ55" s="463"/>
      <c r="BR55" s="463"/>
      <c r="BS55" s="463"/>
      <c r="BT55" s="463"/>
      <c r="BU55" s="463"/>
      <c r="BV55" s="463"/>
      <c r="BW55" s="463"/>
      <c r="BX55" s="463"/>
      <c r="BY55" s="463"/>
      <c r="BZ55" s="463"/>
      <c r="CA55" s="463"/>
      <c r="CB55" s="463"/>
      <c r="CC55" s="463"/>
      <c r="CD55" s="463"/>
      <c r="CE55" s="463"/>
      <c r="CF55" s="463"/>
      <c r="CG55" s="463"/>
      <c r="CH55" s="463"/>
      <c r="CI55" s="463"/>
      <c r="CJ55" s="463"/>
      <c r="CK55" s="463"/>
      <c r="CL55" s="463"/>
      <c r="CM55" s="463"/>
      <c r="CN55" s="463"/>
      <c r="CO55" s="463"/>
      <c r="CP55" s="463"/>
      <c r="CQ55" s="463"/>
      <c r="CR55" s="463"/>
      <c r="CS55" s="463"/>
      <c r="CT55" s="463"/>
      <c r="CU55" s="463"/>
      <c r="CV55" s="463"/>
      <c r="CW55" s="463"/>
      <c r="CX55" s="463"/>
      <c r="CY55" s="463"/>
      <c r="CZ55" s="463"/>
      <c r="DA55" s="463"/>
      <c r="DB55" s="463"/>
      <c r="DC55" s="463"/>
      <c r="DD55" s="463"/>
      <c r="DE55" s="463"/>
      <c r="DF55" s="463"/>
      <c r="DG55" s="463"/>
      <c r="DH55" s="463"/>
      <c r="DI55" s="463"/>
      <c r="DJ55" s="463"/>
      <c r="DK55" s="463"/>
      <c r="DL55" s="463"/>
      <c r="DM55" s="463"/>
      <c r="DN55" s="463"/>
      <c r="DO55" s="463"/>
      <c r="DP55" s="463"/>
      <c r="DQ55" s="463"/>
      <c r="DR55" s="463"/>
      <c r="DS55" s="463"/>
      <c r="DT55" s="463"/>
      <c r="DU55" s="463"/>
      <c r="DV55" s="463"/>
      <c r="DW55" s="463"/>
      <c r="DX55" s="463"/>
      <c r="DY55" s="463"/>
      <c r="DZ55" s="463"/>
      <c r="EA55" s="463"/>
      <c r="EB55" s="463"/>
      <c r="EC55" s="463"/>
      <c r="ED55" s="463"/>
      <c r="EE55" s="463"/>
      <c r="EF55" s="463"/>
      <c r="EG55" s="463"/>
      <c r="EH55" s="463"/>
      <c r="EI55" s="463"/>
      <c r="EJ55" s="463"/>
      <c r="EK55" s="463"/>
      <c r="EL55" s="463"/>
      <c r="EM55" s="463"/>
      <c r="EN55" s="463"/>
      <c r="EO55" s="463"/>
      <c r="EP55" s="463"/>
      <c r="EQ55" s="463"/>
      <c r="ER55" s="463"/>
      <c r="ES55" s="463"/>
      <c r="ET55" s="463"/>
      <c r="EU55" s="463"/>
      <c r="EV55" s="463"/>
      <c r="EW55" s="463"/>
      <c r="EX55" s="463"/>
      <c r="EY55" s="463"/>
      <c r="EZ55" s="463"/>
      <c r="FA55" s="463"/>
      <c r="FB55" s="463"/>
      <c r="FC55" s="463"/>
      <c r="FD55" s="463"/>
      <c r="FE55" s="463"/>
      <c r="FF55" s="463"/>
      <c r="FG55" s="463"/>
      <c r="FH55" s="463"/>
      <c r="FI55" s="463"/>
      <c r="FJ55" s="463"/>
      <c r="FK55" s="463"/>
      <c r="FL55" s="463"/>
      <c r="FM55" s="463"/>
      <c r="FN55" s="463"/>
      <c r="FO55" s="463"/>
      <c r="FP55" s="463"/>
      <c r="FQ55" s="463"/>
      <c r="FR55" s="463"/>
      <c r="FS55" s="463"/>
      <c r="FT55" s="463"/>
      <c r="FU55" s="463"/>
      <c r="FV55" s="463"/>
      <c r="FW55" s="463"/>
      <c r="FX55" s="463"/>
      <c r="FY55" s="463"/>
      <c r="FZ55" s="463"/>
      <c r="GA55" s="463"/>
      <c r="GB55" s="463"/>
      <c r="GC55" s="463"/>
      <c r="GD55" s="463"/>
      <c r="GE55" s="463"/>
      <c r="GF55" s="463"/>
      <c r="GG55" s="463"/>
      <c r="GH55" s="463"/>
      <c r="GI55" s="463"/>
      <c r="GJ55" s="463"/>
      <c r="GK55" s="463"/>
      <c r="GL55" s="463"/>
      <c r="GM55" s="463"/>
      <c r="GN55" s="463"/>
      <c r="GO55" s="463"/>
      <c r="GP55" s="463"/>
      <c r="GQ55" s="463"/>
      <c r="GR55" s="463"/>
      <c r="GS55" s="463"/>
      <c r="GT55" s="463"/>
      <c r="GU55" s="463"/>
      <c r="GV55" s="463"/>
      <c r="GW55" s="463"/>
      <c r="GX55" s="463"/>
      <c r="GY55" s="463"/>
      <c r="GZ55" s="463"/>
      <c r="HA55" s="463"/>
      <c r="HB55" s="463"/>
      <c r="HC55" s="463"/>
      <c r="HD55" s="463"/>
      <c r="HE55" s="463"/>
      <c r="HF55" s="463"/>
      <c r="HG55" s="463"/>
      <c r="HH55" s="463"/>
      <c r="HI55" s="463"/>
      <c r="HJ55" s="463"/>
      <c r="HK55" s="463"/>
      <c r="HL55" s="463"/>
      <c r="HM55" s="463"/>
      <c r="HN55" s="463"/>
      <c r="HO55" s="463"/>
      <c r="HP55" s="463"/>
      <c r="HQ55" s="463"/>
      <c r="HR55" s="463"/>
      <c r="HS55" s="463"/>
      <c r="HT55" s="463"/>
      <c r="HU55" s="463"/>
      <c r="HV55" s="463"/>
      <c r="HW55" s="463"/>
      <c r="HX55" s="463"/>
      <c r="HY55" s="463"/>
      <c r="HZ55" s="463"/>
      <c r="IA55" s="463"/>
      <c r="IB55" s="463"/>
      <c r="IC55" s="463"/>
      <c r="ID55" s="463"/>
      <c r="IE55" s="463"/>
      <c r="IF55" s="463"/>
      <c r="IG55" s="463"/>
      <c r="IH55" s="463"/>
      <c r="II55" s="463"/>
      <c r="IJ55" s="463"/>
      <c r="IK55" s="463"/>
      <c r="IL55" s="463"/>
      <c r="IM55" s="463"/>
      <c r="IN55" s="463"/>
      <c r="IO55" s="463"/>
      <c r="IP55" s="463"/>
      <c r="IQ55" s="463"/>
      <c r="IR55" s="463"/>
      <c r="IS55" s="463"/>
      <c r="IT55" s="463"/>
      <c r="IU55" s="463"/>
      <c r="IV55" s="463"/>
      <c r="IW55" s="463"/>
      <c r="IX55" s="463"/>
      <c r="IY55" s="463"/>
      <c r="IZ55" s="463"/>
      <c r="JA55" s="463"/>
      <c r="JB55" s="463"/>
      <c r="JC55" s="463"/>
      <c r="JD55" s="463"/>
      <c r="JE55" s="463"/>
      <c r="JF55" s="463"/>
      <c r="JG55" s="463"/>
      <c r="JH55" s="463"/>
      <c r="JI55" s="463"/>
      <c r="JJ55" s="463"/>
      <c r="JK55" s="463"/>
      <c r="JL55" s="463"/>
      <c r="JM55" s="463"/>
      <c r="JN55" s="463"/>
      <c r="JO55" s="463"/>
      <c r="JP55" s="463"/>
      <c r="JQ55" s="463"/>
      <c r="JR55" s="463"/>
      <c r="JS55" s="463"/>
      <c r="JT55" s="463"/>
      <c r="JU55" s="463"/>
      <c r="JV55" s="463"/>
      <c r="JW55" s="463"/>
      <c r="JX55" s="463"/>
      <c r="JY55" s="463"/>
      <c r="JZ55" s="463"/>
      <c r="KA55" s="463"/>
      <c r="KB55" s="463"/>
      <c r="KC55" s="463"/>
      <c r="KD55" s="463"/>
      <c r="KE55" s="463"/>
      <c r="KF55" s="463"/>
      <c r="KG55" s="463"/>
      <c r="KH55" s="463"/>
      <c r="KI55" s="463"/>
      <c r="KJ55" s="463"/>
      <c r="KK55" s="463"/>
      <c r="KL55" s="463"/>
      <c r="KM55" s="463"/>
      <c r="KN55" s="463"/>
      <c r="KO55" s="463"/>
      <c r="KP55" s="463"/>
      <c r="KQ55" s="463"/>
      <c r="KR55" s="463"/>
      <c r="KS55" s="463"/>
      <c r="KT55" s="463"/>
      <c r="KU55" s="463"/>
      <c r="KV55" s="463"/>
      <c r="KW55" s="463"/>
      <c r="KX55" s="463"/>
      <c r="KY55" s="463"/>
      <c r="KZ55" s="463"/>
      <c r="LA55" s="463"/>
      <c r="LB55" s="463"/>
      <c r="LC55" s="463"/>
      <c r="LD55" s="463"/>
      <c r="LE55" s="463"/>
      <c r="LF55" s="463"/>
      <c r="LG55" s="463"/>
      <c r="LH55" s="463"/>
      <c r="LI55" s="463"/>
      <c r="LJ55" s="463"/>
      <c r="LK55" s="463"/>
      <c r="LL55" s="463"/>
      <c r="LM55" s="463"/>
      <c r="LN55" s="463"/>
      <c r="LO55" s="463"/>
      <c r="LP55" s="463"/>
      <c r="LQ55" s="463"/>
      <c r="LR55" s="463"/>
      <c r="LS55" s="463"/>
      <c r="LT55" s="463"/>
      <c r="LU55" s="463"/>
      <c r="LV55" s="463"/>
      <c r="LW55" s="463"/>
      <c r="LX55" s="463"/>
      <c r="LY55" s="463"/>
      <c r="LZ55" s="463"/>
      <c r="MA55" s="463"/>
      <c r="MB55" s="463"/>
      <c r="MC55" s="463"/>
      <c r="MD55" s="463"/>
      <c r="ME55" s="463"/>
      <c r="MF55" s="463"/>
      <c r="MG55" s="463"/>
      <c r="MH55" s="463"/>
      <c r="MI55" s="463"/>
      <c r="MJ55" s="463"/>
      <c r="MK55" s="463"/>
      <c r="ML55" s="463"/>
      <c r="MM55" s="463"/>
      <c r="MN55" s="463"/>
      <c r="MO55" s="463"/>
      <c r="MP55" s="463"/>
      <c r="MQ55" s="463"/>
      <c r="MR55" s="463"/>
      <c r="MS55" s="463"/>
      <c r="MT55" s="463"/>
      <c r="MU55" s="463"/>
      <c r="MV55" s="463"/>
      <c r="MW55" s="463"/>
      <c r="MX55" s="463"/>
      <c r="MY55" s="463"/>
      <c r="MZ55" s="463"/>
      <c r="NA55" s="463"/>
      <c r="NB55" s="463"/>
      <c r="NC55" s="463"/>
      <c r="ND55" s="463"/>
      <c r="NE55" s="463"/>
      <c r="NF55" s="463"/>
      <c r="NG55" s="463"/>
      <c r="NH55" s="463"/>
      <c r="NI55" s="463"/>
      <c r="NJ55" s="463"/>
      <c r="NK55" s="463"/>
      <c r="NL55" s="463"/>
      <c r="NM55" s="463"/>
      <c r="NN55" s="463"/>
      <c r="NO55" s="463"/>
      <c r="NP55" s="463"/>
      <c r="NQ55" s="463"/>
      <c r="NR55" s="463"/>
      <c r="NS55" s="463"/>
      <c r="NT55" s="463"/>
      <c r="NU55" s="463"/>
      <c r="NV55" s="463"/>
      <c r="NW55" s="463"/>
      <c r="NX55" s="463"/>
      <c r="NY55" s="463"/>
      <c r="NZ55" s="463"/>
      <c r="OA55" s="463"/>
      <c r="OB55" s="463"/>
      <c r="OC55" s="463"/>
      <c r="OD55" s="463"/>
      <c r="OE55" s="463"/>
      <c r="OF55" s="463"/>
      <c r="OG55" s="463"/>
      <c r="OH55" s="463"/>
      <c r="OI55" s="463"/>
      <c r="OJ55" s="463"/>
      <c r="OK55" s="463"/>
      <c r="OL55" s="463"/>
      <c r="OM55" s="463"/>
      <c r="ON55" s="463"/>
      <c r="OO55" s="463"/>
      <c r="OP55" s="463"/>
      <c r="OQ55" s="463"/>
      <c r="OR55" s="463"/>
      <c r="OS55" s="463"/>
      <c r="OT55" s="463"/>
      <c r="OU55" s="463"/>
      <c r="OV55" s="463"/>
      <c r="OW55" s="463"/>
      <c r="OX55" s="463"/>
      <c r="OY55" s="463"/>
      <c r="OZ55" s="463"/>
      <c r="PA55" s="463"/>
      <c r="PB55" s="463"/>
      <c r="PC55" s="463"/>
      <c r="PD55" s="463"/>
      <c r="PE55" s="463"/>
      <c r="PF55" s="463"/>
      <c r="PG55" s="463"/>
      <c r="PH55" s="463"/>
      <c r="PI55" s="463"/>
      <c r="PJ55" s="463"/>
      <c r="PK55" s="463"/>
      <c r="PL55" s="463"/>
      <c r="PM55" s="463"/>
      <c r="PN55" s="463"/>
      <c r="PO55" s="463"/>
      <c r="PP55" s="463"/>
      <c r="PQ55" s="463"/>
      <c r="PR55" s="463"/>
      <c r="PS55" s="463"/>
      <c r="PT55" s="463"/>
      <c r="PU55" s="463"/>
      <c r="PV55" s="463"/>
      <c r="PW55" s="463"/>
      <c r="PX55" s="463"/>
      <c r="PY55" s="463"/>
      <c r="PZ55" s="463"/>
      <c r="QA55" s="463"/>
      <c r="QB55" s="463"/>
      <c r="QC55" s="463"/>
      <c r="QD55" s="463"/>
      <c r="QE55" s="463"/>
      <c r="QF55" s="463"/>
      <c r="QG55" s="463"/>
      <c r="QH55" s="463"/>
      <c r="QI55" s="463"/>
      <c r="QJ55" s="463"/>
      <c r="QK55" s="463"/>
      <c r="QL55" s="463"/>
      <c r="QM55" s="463"/>
      <c r="QN55" s="463"/>
      <c r="QO55" s="463"/>
      <c r="QP55" s="463"/>
      <c r="QQ55" s="463"/>
      <c r="QR55" s="463"/>
      <c r="QS55" s="463"/>
      <c r="QT55" s="463"/>
      <c r="QU55" s="463"/>
      <c r="QV55" s="463"/>
      <c r="QW55" s="463"/>
      <c r="QX55" s="463"/>
      <c r="QY55" s="463"/>
      <c r="QZ55" s="463"/>
      <c r="RA55" s="463"/>
      <c r="RB55" s="463"/>
      <c r="RC55" s="463"/>
      <c r="RD55" s="463"/>
      <c r="RE55" s="463"/>
      <c r="RF55" s="463"/>
      <c r="RG55" s="463"/>
      <c r="RH55" s="463"/>
      <c r="RI55" s="463"/>
      <c r="RJ55" s="463"/>
      <c r="RK55" s="463"/>
      <c r="RL55" s="463"/>
      <c r="RM55" s="463"/>
      <c r="RN55" s="463"/>
      <c r="RO55" s="463"/>
      <c r="RP55" s="463"/>
      <c r="RQ55" s="463"/>
      <c r="RR55" s="463"/>
      <c r="RS55" s="463"/>
      <c r="RT55" s="463"/>
      <c r="RU55" s="463"/>
      <c r="RV55" s="463"/>
      <c r="RW55" s="463"/>
      <c r="RX55" s="463"/>
      <c r="RY55" s="463"/>
      <c r="RZ55" s="463"/>
      <c r="SA55" s="463"/>
      <c r="SB55" s="463"/>
      <c r="SC55" s="463"/>
      <c r="SD55" s="463"/>
      <c r="SE55" s="463"/>
      <c r="SF55" s="463"/>
      <c r="SG55" s="463"/>
      <c r="SH55" s="463"/>
      <c r="SI55" s="463"/>
      <c r="SJ55" s="463"/>
      <c r="SK55" s="463"/>
      <c r="SL55" s="463"/>
      <c r="SM55" s="463"/>
      <c r="SN55" s="463"/>
      <c r="SO55" s="463"/>
      <c r="SP55" s="463"/>
      <c r="SQ55" s="463"/>
      <c r="SR55" s="463"/>
      <c r="SS55" s="463"/>
      <c r="ST55" s="463"/>
      <c r="SU55" s="463"/>
      <c r="SV55" s="463"/>
      <c r="SW55" s="463"/>
      <c r="SX55" s="463"/>
      <c r="SY55" s="463"/>
      <c r="SZ55" s="463"/>
      <c r="TA55" s="463"/>
      <c r="TB55" s="463"/>
      <c r="TC55" s="463"/>
      <c r="TD55" s="463"/>
      <c r="TE55" s="463"/>
      <c r="TF55" s="463"/>
      <c r="TG55" s="463"/>
      <c r="TH55" s="463"/>
      <c r="TI55" s="463"/>
      <c r="TJ55" s="463"/>
      <c r="TK55" s="463"/>
      <c r="TL55" s="463"/>
      <c r="TM55" s="463"/>
      <c r="TN55" s="463"/>
      <c r="TO55" s="463"/>
      <c r="TP55" s="463"/>
      <c r="TQ55" s="463"/>
      <c r="TR55" s="463"/>
      <c r="TS55" s="463"/>
      <c r="TT55" s="463"/>
      <c r="TU55" s="463"/>
      <c r="TV55" s="463"/>
      <c r="TW55" s="463"/>
      <c r="TX55" s="463"/>
      <c r="TY55" s="463"/>
      <c r="TZ55" s="463"/>
      <c r="UA55" s="463"/>
      <c r="UB55" s="463"/>
      <c r="UC55" s="463"/>
      <c r="UD55" s="463"/>
      <c r="UE55" s="463"/>
      <c r="UF55" s="463"/>
      <c r="UG55" s="463"/>
      <c r="UH55" s="463"/>
      <c r="UI55" s="463"/>
      <c r="UJ55" s="463"/>
      <c r="UK55" s="463"/>
      <c r="UL55" s="463"/>
      <c r="UM55" s="463"/>
      <c r="UN55" s="463"/>
      <c r="UO55" s="463"/>
      <c r="UP55" s="463"/>
      <c r="UQ55" s="463"/>
      <c r="UR55" s="463"/>
      <c r="US55" s="463"/>
      <c r="UT55" s="463"/>
      <c r="UU55" s="463"/>
      <c r="UV55" s="463"/>
      <c r="UW55" s="463"/>
      <c r="UX55" s="463"/>
      <c r="UY55" s="463"/>
      <c r="UZ55" s="463"/>
      <c r="VA55" s="463"/>
      <c r="VB55" s="463"/>
      <c r="VC55" s="463"/>
      <c r="VD55" s="463"/>
      <c r="VE55" s="463"/>
      <c r="VF55" s="463"/>
      <c r="VG55" s="463"/>
      <c r="VH55" s="463"/>
      <c r="VI55" s="463"/>
      <c r="VJ55" s="463"/>
      <c r="VK55" s="463"/>
      <c r="VL55" s="463"/>
      <c r="VM55" s="463"/>
      <c r="VN55" s="463"/>
      <c r="VO55" s="463"/>
      <c r="VP55" s="463"/>
      <c r="VQ55" s="463"/>
      <c r="VR55" s="463"/>
      <c r="VS55" s="463"/>
      <c r="VT55" s="463"/>
      <c r="VU55" s="463"/>
      <c r="VV55" s="463"/>
      <c r="VW55" s="463"/>
      <c r="VX55" s="463"/>
      <c r="VY55" s="463"/>
      <c r="VZ55" s="463"/>
      <c r="WA55" s="463"/>
      <c r="WB55" s="463"/>
      <c r="WC55" s="463"/>
      <c r="WD55" s="463"/>
      <c r="WE55" s="463"/>
      <c r="WF55" s="463"/>
      <c r="WG55" s="463"/>
      <c r="WH55" s="463"/>
      <c r="WI55" s="463"/>
      <c r="WJ55" s="463"/>
      <c r="WK55" s="463"/>
      <c r="WL55" s="463"/>
      <c r="WM55" s="463"/>
      <c r="WN55" s="463"/>
      <c r="WO55" s="463"/>
      <c r="WP55" s="463"/>
      <c r="WQ55" s="463"/>
      <c r="WR55" s="463"/>
      <c r="WS55" s="463"/>
      <c r="WT55" s="463"/>
      <c r="WU55" s="463"/>
      <c r="WV55" s="463"/>
      <c r="WW55" s="463"/>
      <c r="WX55" s="463"/>
      <c r="WY55" s="463"/>
      <c r="WZ55" s="463"/>
      <c r="XA55" s="463"/>
      <c r="XB55" s="463"/>
      <c r="XC55" s="463"/>
      <c r="XD55" s="463"/>
      <c r="XE55" s="463"/>
      <c r="XF55" s="463"/>
      <c r="XG55" s="463"/>
      <c r="XH55" s="463"/>
      <c r="XI55" s="463"/>
      <c r="XJ55" s="463"/>
      <c r="XK55" s="463"/>
      <c r="XL55" s="463"/>
      <c r="XM55" s="463"/>
      <c r="XN55" s="463"/>
      <c r="XO55" s="463"/>
      <c r="XP55" s="463"/>
      <c r="XQ55" s="463"/>
      <c r="XR55" s="463"/>
      <c r="XS55" s="463"/>
      <c r="XT55" s="463"/>
      <c r="XU55" s="463"/>
      <c r="XV55" s="463"/>
      <c r="XW55" s="463"/>
      <c r="XX55" s="463"/>
      <c r="XY55" s="463"/>
      <c r="XZ55" s="463"/>
      <c r="YA55" s="463"/>
      <c r="YB55" s="463"/>
      <c r="YC55" s="463"/>
      <c r="YD55" s="463"/>
      <c r="YE55" s="463"/>
      <c r="YF55" s="463"/>
      <c r="YG55" s="463"/>
      <c r="YH55" s="463"/>
      <c r="YI55" s="463"/>
      <c r="YJ55" s="463"/>
      <c r="YK55" s="463"/>
      <c r="YL55" s="463"/>
      <c r="YM55" s="463"/>
      <c r="YN55" s="463"/>
      <c r="YO55" s="463"/>
      <c r="YP55" s="463"/>
      <c r="YQ55" s="463"/>
      <c r="YR55" s="463"/>
      <c r="YS55" s="463"/>
      <c r="YT55" s="463"/>
      <c r="YU55" s="463"/>
      <c r="YV55" s="463"/>
      <c r="YW55" s="463"/>
      <c r="YX55" s="463"/>
      <c r="YY55" s="463"/>
      <c r="YZ55" s="463"/>
      <c r="ZA55" s="463"/>
      <c r="ZB55" s="463"/>
      <c r="ZC55" s="463"/>
      <c r="ZD55" s="463"/>
      <c r="ZE55" s="463"/>
      <c r="ZF55" s="463"/>
      <c r="ZG55" s="463"/>
      <c r="ZH55" s="463"/>
      <c r="ZI55" s="463"/>
      <c r="ZJ55" s="463"/>
      <c r="ZK55" s="463"/>
      <c r="ZL55" s="463"/>
      <c r="ZM55" s="463"/>
      <c r="ZN55" s="463"/>
      <c r="ZO55" s="463"/>
      <c r="ZP55" s="463"/>
      <c r="ZQ55" s="463"/>
      <c r="ZR55" s="463"/>
      <c r="ZS55" s="463"/>
      <c r="ZT55" s="463"/>
      <c r="ZU55" s="463"/>
      <c r="ZV55" s="463"/>
      <c r="ZW55" s="463"/>
      <c r="ZX55" s="463"/>
      <c r="ZY55" s="463"/>
      <c r="ZZ55" s="463"/>
    </row>
    <row r="56" spans="1:702" s="513" customFormat="1">
      <c r="A56" s="463"/>
      <c r="B56" s="463"/>
      <c r="C56" s="463"/>
      <c r="D56" s="512"/>
      <c r="E56" s="463"/>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3"/>
      <c r="AZ56" s="463"/>
      <c r="BA56" s="463"/>
      <c r="BB56" s="463"/>
      <c r="BC56" s="463"/>
      <c r="BD56" s="463"/>
      <c r="BE56" s="463"/>
      <c r="BF56" s="463"/>
      <c r="BG56" s="463"/>
      <c r="BH56" s="463"/>
      <c r="BI56" s="463"/>
      <c r="BJ56" s="463"/>
      <c r="BK56" s="463"/>
      <c r="BL56" s="463"/>
      <c r="BM56" s="463"/>
      <c r="BN56" s="463"/>
      <c r="BO56" s="463"/>
      <c r="BP56" s="463"/>
      <c r="BQ56" s="463"/>
      <c r="BR56" s="463"/>
      <c r="BS56" s="463"/>
      <c r="BT56" s="463"/>
      <c r="BU56" s="463"/>
      <c r="BV56" s="463"/>
      <c r="BW56" s="463"/>
      <c r="BX56" s="463"/>
      <c r="BY56" s="463"/>
      <c r="BZ56" s="463"/>
      <c r="CA56" s="463"/>
      <c r="CB56" s="463"/>
      <c r="CC56" s="463"/>
      <c r="CD56" s="463"/>
      <c r="CE56" s="463"/>
      <c r="CF56" s="463"/>
      <c r="CG56" s="463"/>
      <c r="CH56" s="463"/>
      <c r="CI56" s="463"/>
      <c r="CJ56" s="463"/>
      <c r="CK56" s="463"/>
      <c r="CL56" s="463"/>
      <c r="CM56" s="463"/>
      <c r="CN56" s="463"/>
      <c r="CO56" s="463"/>
      <c r="CP56" s="463"/>
      <c r="CQ56" s="463"/>
      <c r="CR56" s="463"/>
      <c r="CS56" s="463"/>
      <c r="CT56" s="463"/>
      <c r="CU56" s="463"/>
      <c r="CV56" s="463"/>
      <c r="CW56" s="463"/>
      <c r="CX56" s="463"/>
      <c r="CY56" s="463"/>
      <c r="CZ56" s="463"/>
      <c r="DA56" s="463"/>
      <c r="DB56" s="463"/>
      <c r="DC56" s="463"/>
      <c r="DD56" s="463"/>
      <c r="DE56" s="463"/>
      <c r="DF56" s="463"/>
      <c r="DG56" s="463"/>
      <c r="DH56" s="463"/>
      <c r="DI56" s="463"/>
      <c r="DJ56" s="463"/>
      <c r="DK56" s="463"/>
      <c r="DL56" s="463"/>
      <c r="DM56" s="463"/>
      <c r="DN56" s="463"/>
      <c r="DO56" s="463"/>
      <c r="DP56" s="463"/>
      <c r="DQ56" s="463"/>
      <c r="DR56" s="463"/>
      <c r="DS56" s="463"/>
      <c r="DT56" s="463"/>
      <c r="DU56" s="463"/>
      <c r="DV56" s="463"/>
      <c r="DW56" s="463"/>
      <c r="DX56" s="463"/>
      <c r="DY56" s="463"/>
      <c r="DZ56" s="463"/>
      <c r="EA56" s="463"/>
      <c r="EB56" s="463"/>
      <c r="EC56" s="463"/>
      <c r="ED56" s="463"/>
      <c r="EE56" s="463"/>
      <c r="EF56" s="463"/>
      <c r="EG56" s="463"/>
      <c r="EH56" s="463"/>
      <c r="EI56" s="463"/>
      <c r="EJ56" s="463"/>
      <c r="EK56" s="463"/>
      <c r="EL56" s="463"/>
      <c r="EM56" s="463"/>
      <c r="EN56" s="463"/>
      <c r="EO56" s="463"/>
      <c r="EP56" s="463"/>
      <c r="EQ56" s="463"/>
      <c r="ER56" s="463"/>
      <c r="ES56" s="463"/>
      <c r="ET56" s="463"/>
      <c r="EU56" s="463"/>
      <c r="EV56" s="463"/>
      <c r="EW56" s="463"/>
      <c r="EX56" s="463"/>
      <c r="EY56" s="463"/>
      <c r="EZ56" s="463"/>
      <c r="FA56" s="463"/>
      <c r="FB56" s="463"/>
      <c r="FC56" s="463"/>
      <c r="FD56" s="463"/>
      <c r="FE56" s="463"/>
      <c r="FF56" s="463"/>
      <c r="FG56" s="463"/>
      <c r="FH56" s="463"/>
      <c r="FI56" s="463"/>
      <c r="FJ56" s="463"/>
      <c r="FK56" s="463"/>
      <c r="FL56" s="463"/>
      <c r="FM56" s="463"/>
      <c r="FN56" s="463"/>
      <c r="FO56" s="463"/>
      <c r="FP56" s="463"/>
      <c r="FQ56" s="463"/>
      <c r="FR56" s="463"/>
      <c r="FS56" s="463"/>
      <c r="FT56" s="463"/>
      <c r="FU56" s="463"/>
      <c r="FV56" s="463"/>
      <c r="FW56" s="463"/>
      <c r="FX56" s="463"/>
      <c r="FY56" s="463"/>
      <c r="FZ56" s="463"/>
      <c r="GA56" s="463"/>
      <c r="GB56" s="463"/>
      <c r="GC56" s="463"/>
      <c r="GD56" s="463"/>
      <c r="GE56" s="463"/>
      <c r="GF56" s="463"/>
      <c r="GG56" s="463"/>
      <c r="GH56" s="463"/>
      <c r="GI56" s="463"/>
      <c r="GJ56" s="463"/>
      <c r="GK56" s="463"/>
      <c r="GL56" s="463"/>
      <c r="GM56" s="463"/>
      <c r="GN56" s="463"/>
      <c r="GO56" s="463"/>
      <c r="GP56" s="463"/>
      <c r="GQ56" s="463"/>
      <c r="GR56" s="463"/>
      <c r="GS56" s="463"/>
      <c r="GT56" s="463"/>
      <c r="GU56" s="463"/>
      <c r="GV56" s="463"/>
      <c r="GW56" s="463"/>
      <c r="GX56" s="463"/>
      <c r="GY56" s="463"/>
      <c r="GZ56" s="463"/>
      <c r="HA56" s="463"/>
      <c r="HB56" s="463"/>
      <c r="HC56" s="463"/>
      <c r="HD56" s="463"/>
      <c r="HE56" s="463"/>
      <c r="HF56" s="463"/>
      <c r="HG56" s="463"/>
      <c r="HH56" s="463"/>
      <c r="HI56" s="463"/>
      <c r="HJ56" s="463"/>
      <c r="HK56" s="463"/>
      <c r="HL56" s="463"/>
      <c r="HM56" s="463"/>
      <c r="HN56" s="463"/>
      <c r="HO56" s="463"/>
      <c r="HP56" s="463"/>
      <c r="HQ56" s="463"/>
      <c r="HR56" s="463"/>
      <c r="HS56" s="463"/>
      <c r="HT56" s="463"/>
      <c r="HU56" s="463"/>
      <c r="HV56" s="463"/>
      <c r="HW56" s="463"/>
      <c r="HX56" s="463"/>
      <c r="HY56" s="463"/>
      <c r="HZ56" s="463"/>
      <c r="IA56" s="463"/>
      <c r="IB56" s="463"/>
      <c r="IC56" s="463"/>
      <c r="ID56" s="463"/>
      <c r="IE56" s="463"/>
      <c r="IF56" s="463"/>
      <c r="IG56" s="463"/>
      <c r="IH56" s="463"/>
      <c r="II56" s="463"/>
      <c r="IJ56" s="463"/>
      <c r="IK56" s="463"/>
      <c r="IL56" s="463"/>
      <c r="IM56" s="463"/>
      <c r="IN56" s="463"/>
      <c r="IO56" s="463"/>
      <c r="IP56" s="463"/>
      <c r="IQ56" s="463"/>
      <c r="IR56" s="463"/>
      <c r="IS56" s="463"/>
      <c r="IT56" s="463"/>
      <c r="IU56" s="463"/>
      <c r="IV56" s="463"/>
      <c r="IW56" s="463"/>
      <c r="IX56" s="463"/>
      <c r="IY56" s="463"/>
      <c r="IZ56" s="463"/>
      <c r="JA56" s="463"/>
      <c r="JB56" s="463"/>
      <c r="JC56" s="463"/>
      <c r="JD56" s="463"/>
      <c r="JE56" s="463"/>
      <c r="JF56" s="463"/>
      <c r="JG56" s="463"/>
      <c r="JH56" s="463"/>
      <c r="JI56" s="463"/>
      <c r="JJ56" s="463"/>
      <c r="JK56" s="463"/>
      <c r="JL56" s="463"/>
      <c r="JM56" s="463"/>
      <c r="JN56" s="463"/>
      <c r="JO56" s="463"/>
      <c r="JP56" s="463"/>
      <c r="JQ56" s="463"/>
      <c r="JR56" s="463"/>
      <c r="JS56" s="463"/>
      <c r="JT56" s="463"/>
      <c r="JU56" s="463"/>
      <c r="JV56" s="463"/>
      <c r="JW56" s="463"/>
      <c r="JX56" s="463"/>
      <c r="JY56" s="463"/>
      <c r="JZ56" s="463"/>
      <c r="KA56" s="463"/>
      <c r="KB56" s="463"/>
      <c r="KC56" s="463"/>
      <c r="KD56" s="463"/>
      <c r="KE56" s="463"/>
      <c r="KF56" s="463"/>
      <c r="KG56" s="463"/>
      <c r="KH56" s="463"/>
      <c r="KI56" s="463"/>
      <c r="KJ56" s="463"/>
      <c r="KK56" s="463"/>
      <c r="KL56" s="463"/>
      <c r="KM56" s="463"/>
      <c r="KN56" s="463"/>
      <c r="KO56" s="463"/>
      <c r="KP56" s="463"/>
      <c r="KQ56" s="463"/>
      <c r="KR56" s="463"/>
      <c r="KS56" s="463"/>
      <c r="KT56" s="463"/>
      <c r="KU56" s="463"/>
      <c r="KV56" s="463"/>
      <c r="KW56" s="463"/>
      <c r="KX56" s="463"/>
      <c r="KY56" s="463"/>
      <c r="KZ56" s="463"/>
      <c r="LA56" s="463"/>
      <c r="LB56" s="463"/>
      <c r="LC56" s="463"/>
      <c r="LD56" s="463"/>
      <c r="LE56" s="463"/>
      <c r="LF56" s="463"/>
      <c r="LG56" s="463"/>
      <c r="LH56" s="463"/>
      <c r="LI56" s="463"/>
      <c r="LJ56" s="463"/>
      <c r="LK56" s="463"/>
      <c r="LL56" s="463"/>
      <c r="LM56" s="463"/>
      <c r="LN56" s="463"/>
      <c r="LO56" s="463"/>
      <c r="LP56" s="463"/>
      <c r="LQ56" s="463"/>
      <c r="LR56" s="463"/>
      <c r="LS56" s="463"/>
      <c r="LT56" s="463"/>
      <c r="LU56" s="463"/>
      <c r="LV56" s="463"/>
      <c r="LW56" s="463"/>
      <c r="LX56" s="463"/>
      <c r="LY56" s="463"/>
      <c r="LZ56" s="463"/>
      <c r="MA56" s="463"/>
      <c r="MB56" s="463"/>
      <c r="MC56" s="463"/>
      <c r="MD56" s="463"/>
      <c r="ME56" s="463"/>
      <c r="MF56" s="463"/>
      <c r="MG56" s="463"/>
      <c r="MH56" s="463"/>
      <c r="MI56" s="463"/>
      <c r="MJ56" s="463"/>
      <c r="MK56" s="463"/>
      <c r="ML56" s="463"/>
      <c r="MM56" s="463"/>
      <c r="MN56" s="463"/>
      <c r="MO56" s="463"/>
      <c r="MP56" s="463"/>
      <c r="MQ56" s="463"/>
      <c r="MR56" s="463"/>
      <c r="MS56" s="463"/>
      <c r="MT56" s="463"/>
      <c r="MU56" s="463"/>
      <c r="MV56" s="463"/>
      <c r="MW56" s="463"/>
      <c r="MX56" s="463"/>
      <c r="MY56" s="463"/>
      <c r="MZ56" s="463"/>
      <c r="NA56" s="463"/>
      <c r="NB56" s="463"/>
      <c r="NC56" s="463"/>
      <c r="ND56" s="463"/>
      <c r="NE56" s="463"/>
      <c r="NF56" s="463"/>
      <c r="NG56" s="463"/>
      <c r="NH56" s="463"/>
      <c r="NI56" s="463"/>
      <c r="NJ56" s="463"/>
      <c r="NK56" s="463"/>
      <c r="NL56" s="463"/>
      <c r="NM56" s="463"/>
      <c r="NN56" s="463"/>
      <c r="NO56" s="463"/>
      <c r="NP56" s="463"/>
      <c r="NQ56" s="463"/>
      <c r="NR56" s="463"/>
      <c r="NS56" s="463"/>
      <c r="NT56" s="463"/>
      <c r="NU56" s="463"/>
      <c r="NV56" s="463"/>
      <c r="NW56" s="463"/>
      <c r="NX56" s="463"/>
      <c r="NY56" s="463"/>
      <c r="NZ56" s="463"/>
      <c r="OA56" s="463"/>
      <c r="OB56" s="463"/>
      <c r="OC56" s="463"/>
      <c r="OD56" s="463"/>
      <c r="OE56" s="463"/>
      <c r="OF56" s="463"/>
      <c r="OG56" s="463"/>
      <c r="OH56" s="463"/>
      <c r="OI56" s="463"/>
      <c r="OJ56" s="463"/>
      <c r="OK56" s="463"/>
      <c r="OL56" s="463"/>
      <c r="OM56" s="463"/>
      <c r="ON56" s="463"/>
      <c r="OO56" s="463"/>
      <c r="OP56" s="463"/>
      <c r="OQ56" s="463"/>
      <c r="OR56" s="463"/>
      <c r="OS56" s="463"/>
      <c r="OT56" s="463"/>
      <c r="OU56" s="463"/>
      <c r="OV56" s="463"/>
      <c r="OW56" s="463"/>
      <c r="OX56" s="463"/>
      <c r="OY56" s="463"/>
      <c r="OZ56" s="463"/>
      <c r="PA56" s="463"/>
      <c r="PB56" s="463"/>
      <c r="PC56" s="463"/>
      <c r="PD56" s="463"/>
      <c r="PE56" s="463"/>
      <c r="PF56" s="463"/>
      <c r="PG56" s="463"/>
      <c r="PH56" s="463"/>
      <c r="PI56" s="463"/>
      <c r="PJ56" s="463"/>
      <c r="PK56" s="463"/>
      <c r="PL56" s="463"/>
      <c r="PM56" s="463"/>
      <c r="PN56" s="463"/>
      <c r="PO56" s="463"/>
      <c r="PP56" s="463"/>
      <c r="PQ56" s="463"/>
      <c r="PR56" s="463"/>
      <c r="PS56" s="463"/>
      <c r="PT56" s="463"/>
      <c r="PU56" s="463"/>
      <c r="PV56" s="463"/>
      <c r="PW56" s="463"/>
      <c r="PX56" s="463"/>
      <c r="PY56" s="463"/>
      <c r="PZ56" s="463"/>
      <c r="QA56" s="463"/>
      <c r="QB56" s="463"/>
      <c r="QC56" s="463"/>
      <c r="QD56" s="463"/>
      <c r="QE56" s="463"/>
      <c r="QF56" s="463"/>
      <c r="QG56" s="463"/>
      <c r="QH56" s="463"/>
      <c r="QI56" s="463"/>
      <c r="QJ56" s="463"/>
      <c r="QK56" s="463"/>
      <c r="QL56" s="463"/>
      <c r="QM56" s="463"/>
      <c r="QN56" s="463"/>
      <c r="QO56" s="463"/>
      <c r="QP56" s="463"/>
      <c r="QQ56" s="463"/>
      <c r="QR56" s="463"/>
      <c r="QS56" s="463"/>
      <c r="QT56" s="463"/>
      <c r="QU56" s="463"/>
      <c r="QV56" s="463"/>
      <c r="QW56" s="463"/>
      <c r="QX56" s="463"/>
      <c r="QY56" s="463"/>
      <c r="QZ56" s="463"/>
      <c r="RA56" s="463"/>
      <c r="RB56" s="463"/>
      <c r="RC56" s="463"/>
      <c r="RD56" s="463"/>
      <c r="RE56" s="463"/>
      <c r="RF56" s="463"/>
      <c r="RG56" s="463"/>
      <c r="RH56" s="463"/>
      <c r="RI56" s="463"/>
      <c r="RJ56" s="463"/>
      <c r="RK56" s="463"/>
      <c r="RL56" s="463"/>
      <c r="RM56" s="463"/>
      <c r="RN56" s="463"/>
      <c r="RO56" s="463"/>
      <c r="RP56" s="463"/>
      <c r="RQ56" s="463"/>
      <c r="RR56" s="463"/>
      <c r="RS56" s="463"/>
      <c r="RT56" s="463"/>
      <c r="RU56" s="463"/>
      <c r="RV56" s="463"/>
      <c r="RW56" s="463"/>
      <c r="RX56" s="463"/>
      <c r="RY56" s="463"/>
      <c r="RZ56" s="463"/>
      <c r="SA56" s="463"/>
      <c r="SB56" s="463"/>
      <c r="SC56" s="463"/>
      <c r="SD56" s="463"/>
      <c r="SE56" s="463"/>
      <c r="SF56" s="463"/>
      <c r="SG56" s="463"/>
      <c r="SH56" s="463"/>
      <c r="SI56" s="463"/>
      <c r="SJ56" s="463"/>
      <c r="SK56" s="463"/>
      <c r="SL56" s="463"/>
      <c r="SM56" s="463"/>
      <c r="SN56" s="463"/>
      <c r="SO56" s="463"/>
      <c r="SP56" s="463"/>
      <c r="SQ56" s="463"/>
      <c r="SR56" s="463"/>
      <c r="SS56" s="463"/>
      <c r="ST56" s="463"/>
      <c r="SU56" s="463"/>
      <c r="SV56" s="463"/>
      <c r="SW56" s="463"/>
      <c r="SX56" s="463"/>
      <c r="SY56" s="463"/>
      <c r="SZ56" s="463"/>
      <c r="TA56" s="463"/>
      <c r="TB56" s="463"/>
      <c r="TC56" s="463"/>
      <c r="TD56" s="463"/>
      <c r="TE56" s="463"/>
      <c r="TF56" s="463"/>
      <c r="TG56" s="463"/>
      <c r="TH56" s="463"/>
      <c r="TI56" s="463"/>
      <c r="TJ56" s="463"/>
      <c r="TK56" s="463"/>
      <c r="TL56" s="463"/>
      <c r="TM56" s="463"/>
      <c r="TN56" s="463"/>
      <c r="TO56" s="463"/>
      <c r="TP56" s="463"/>
      <c r="TQ56" s="463"/>
      <c r="TR56" s="463"/>
      <c r="TS56" s="463"/>
      <c r="TT56" s="463"/>
      <c r="TU56" s="463"/>
      <c r="TV56" s="463"/>
      <c r="TW56" s="463"/>
      <c r="TX56" s="463"/>
      <c r="TY56" s="463"/>
      <c r="TZ56" s="463"/>
      <c r="UA56" s="463"/>
      <c r="UB56" s="463"/>
      <c r="UC56" s="463"/>
      <c r="UD56" s="463"/>
      <c r="UE56" s="463"/>
      <c r="UF56" s="463"/>
      <c r="UG56" s="463"/>
      <c r="UH56" s="463"/>
      <c r="UI56" s="463"/>
      <c r="UJ56" s="463"/>
      <c r="UK56" s="463"/>
      <c r="UL56" s="463"/>
      <c r="UM56" s="463"/>
      <c r="UN56" s="463"/>
      <c r="UO56" s="463"/>
      <c r="UP56" s="463"/>
      <c r="UQ56" s="463"/>
      <c r="UR56" s="463"/>
      <c r="US56" s="463"/>
      <c r="UT56" s="463"/>
      <c r="UU56" s="463"/>
      <c r="UV56" s="463"/>
      <c r="UW56" s="463"/>
      <c r="UX56" s="463"/>
      <c r="UY56" s="463"/>
      <c r="UZ56" s="463"/>
      <c r="VA56" s="463"/>
      <c r="VB56" s="463"/>
      <c r="VC56" s="463"/>
      <c r="VD56" s="463"/>
      <c r="VE56" s="463"/>
      <c r="VF56" s="463"/>
      <c r="VG56" s="463"/>
      <c r="VH56" s="463"/>
      <c r="VI56" s="463"/>
      <c r="VJ56" s="463"/>
      <c r="VK56" s="463"/>
      <c r="VL56" s="463"/>
      <c r="VM56" s="463"/>
      <c r="VN56" s="463"/>
      <c r="VO56" s="463"/>
      <c r="VP56" s="463"/>
      <c r="VQ56" s="463"/>
      <c r="VR56" s="463"/>
      <c r="VS56" s="463"/>
      <c r="VT56" s="463"/>
      <c r="VU56" s="463"/>
      <c r="VV56" s="463"/>
      <c r="VW56" s="463"/>
      <c r="VX56" s="463"/>
      <c r="VY56" s="463"/>
      <c r="VZ56" s="463"/>
      <c r="WA56" s="463"/>
      <c r="WB56" s="463"/>
      <c r="WC56" s="463"/>
      <c r="WD56" s="463"/>
      <c r="WE56" s="463"/>
      <c r="WF56" s="463"/>
      <c r="WG56" s="463"/>
      <c r="WH56" s="463"/>
      <c r="WI56" s="463"/>
      <c r="WJ56" s="463"/>
      <c r="WK56" s="463"/>
      <c r="WL56" s="463"/>
      <c r="WM56" s="463"/>
      <c r="WN56" s="463"/>
      <c r="WO56" s="463"/>
      <c r="WP56" s="463"/>
      <c r="WQ56" s="463"/>
      <c r="WR56" s="463"/>
      <c r="WS56" s="463"/>
      <c r="WT56" s="463"/>
      <c r="WU56" s="463"/>
      <c r="WV56" s="463"/>
      <c r="WW56" s="463"/>
      <c r="WX56" s="463"/>
      <c r="WY56" s="463"/>
      <c r="WZ56" s="463"/>
      <c r="XA56" s="463"/>
      <c r="XB56" s="463"/>
      <c r="XC56" s="463"/>
      <c r="XD56" s="463"/>
      <c r="XE56" s="463"/>
      <c r="XF56" s="463"/>
      <c r="XG56" s="463"/>
      <c r="XH56" s="463"/>
      <c r="XI56" s="463"/>
      <c r="XJ56" s="463"/>
      <c r="XK56" s="463"/>
      <c r="XL56" s="463"/>
      <c r="XM56" s="463"/>
      <c r="XN56" s="463"/>
      <c r="XO56" s="463"/>
      <c r="XP56" s="463"/>
      <c r="XQ56" s="463"/>
      <c r="XR56" s="463"/>
      <c r="XS56" s="463"/>
      <c r="XT56" s="463"/>
      <c r="XU56" s="463"/>
      <c r="XV56" s="463"/>
      <c r="XW56" s="463"/>
      <c r="XX56" s="463"/>
      <c r="XY56" s="463"/>
      <c r="XZ56" s="463"/>
      <c r="YA56" s="463"/>
      <c r="YB56" s="463"/>
      <c r="YC56" s="463"/>
      <c r="YD56" s="463"/>
      <c r="YE56" s="463"/>
      <c r="YF56" s="463"/>
      <c r="YG56" s="463"/>
      <c r="YH56" s="463"/>
      <c r="YI56" s="463"/>
      <c r="YJ56" s="463"/>
      <c r="YK56" s="463"/>
      <c r="YL56" s="463"/>
      <c r="YM56" s="463"/>
      <c r="YN56" s="463"/>
      <c r="YO56" s="463"/>
      <c r="YP56" s="463"/>
      <c r="YQ56" s="463"/>
      <c r="YR56" s="463"/>
      <c r="YS56" s="463"/>
      <c r="YT56" s="463"/>
      <c r="YU56" s="463"/>
      <c r="YV56" s="463"/>
      <c r="YW56" s="463"/>
      <c r="YX56" s="463"/>
      <c r="YY56" s="463"/>
      <c r="YZ56" s="463"/>
      <c r="ZA56" s="463"/>
      <c r="ZB56" s="463"/>
      <c r="ZC56" s="463"/>
      <c r="ZD56" s="463"/>
      <c r="ZE56" s="463"/>
      <c r="ZF56" s="463"/>
      <c r="ZG56" s="463"/>
      <c r="ZH56" s="463"/>
      <c r="ZI56" s="463"/>
      <c r="ZJ56" s="463"/>
      <c r="ZK56" s="463"/>
      <c r="ZL56" s="463"/>
      <c r="ZM56" s="463"/>
      <c r="ZN56" s="463"/>
      <c r="ZO56" s="463"/>
      <c r="ZP56" s="463"/>
      <c r="ZQ56" s="463"/>
      <c r="ZR56" s="463"/>
      <c r="ZS56" s="463"/>
      <c r="ZT56" s="463"/>
      <c r="ZU56" s="463"/>
      <c r="ZV56" s="463"/>
      <c r="ZW56" s="463"/>
      <c r="ZX56" s="463"/>
      <c r="ZY56" s="463"/>
      <c r="ZZ56" s="463"/>
    </row>
    <row r="57" spans="1:702" s="513" customFormat="1">
      <c r="A57" s="463"/>
      <c r="B57" s="463"/>
      <c r="C57" s="463"/>
      <c r="D57" s="512"/>
      <c r="E57" s="463"/>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463"/>
      <c r="BA57" s="463"/>
      <c r="BB57" s="463"/>
      <c r="BC57" s="463"/>
      <c r="BD57" s="463"/>
      <c r="BE57" s="463"/>
      <c r="BF57" s="463"/>
      <c r="BG57" s="463"/>
      <c r="BH57" s="463"/>
      <c r="BI57" s="463"/>
      <c r="BJ57" s="463"/>
      <c r="BK57" s="463"/>
      <c r="BL57" s="463"/>
      <c r="BM57" s="463"/>
      <c r="BN57" s="463"/>
      <c r="BO57" s="463"/>
      <c r="BP57" s="463"/>
      <c r="BQ57" s="463"/>
      <c r="BR57" s="463"/>
      <c r="BS57" s="463"/>
      <c r="BT57" s="463"/>
      <c r="BU57" s="463"/>
      <c r="BV57" s="463"/>
      <c r="BW57" s="463"/>
      <c r="BX57" s="463"/>
      <c r="BY57" s="463"/>
      <c r="BZ57" s="463"/>
      <c r="CA57" s="463"/>
      <c r="CB57" s="463"/>
      <c r="CC57" s="463"/>
      <c r="CD57" s="463"/>
      <c r="CE57" s="463"/>
      <c r="CF57" s="463"/>
      <c r="CG57" s="463"/>
      <c r="CH57" s="463"/>
      <c r="CI57" s="463"/>
      <c r="CJ57" s="463"/>
      <c r="CK57" s="463"/>
      <c r="CL57" s="463"/>
      <c r="CM57" s="463"/>
      <c r="CN57" s="463"/>
      <c r="CO57" s="463"/>
      <c r="CP57" s="463"/>
      <c r="CQ57" s="463"/>
      <c r="CR57" s="463"/>
      <c r="CS57" s="463"/>
      <c r="CT57" s="463"/>
      <c r="CU57" s="463"/>
      <c r="CV57" s="463"/>
      <c r="CW57" s="463"/>
      <c r="CX57" s="463"/>
      <c r="CY57" s="463"/>
      <c r="CZ57" s="463"/>
      <c r="DA57" s="463"/>
      <c r="DB57" s="463"/>
      <c r="DC57" s="463"/>
      <c r="DD57" s="463"/>
      <c r="DE57" s="463"/>
      <c r="DF57" s="463"/>
      <c r="DG57" s="463"/>
      <c r="DH57" s="463"/>
      <c r="DI57" s="463"/>
      <c r="DJ57" s="463"/>
      <c r="DK57" s="463"/>
      <c r="DL57" s="463"/>
      <c r="DM57" s="463"/>
      <c r="DN57" s="463"/>
      <c r="DO57" s="463"/>
      <c r="DP57" s="463"/>
      <c r="DQ57" s="463"/>
      <c r="DR57" s="463"/>
      <c r="DS57" s="463"/>
      <c r="DT57" s="463"/>
      <c r="DU57" s="463"/>
      <c r="DV57" s="463"/>
      <c r="DW57" s="463"/>
      <c r="DX57" s="463"/>
      <c r="DY57" s="463"/>
      <c r="DZ57" s="463"/>
      <c r="EA57" s="463"/>
      <c r="EB57" s="463"/>
      <c r="EC57" s="463"/>
      <c r="ED57" s="463"/>
      <c r="EE57" s="463"/>
      <c r="EF57" s="463"/>
      <c r="EG57" s="463"/>
      <c r="EH57" s="463"/>
      <c r="EI57" s="463"/>
      <c r="EJ57" s="463"/>
      <c r="EK57" s="463"/>
      <c r="EL57" s="463"/>
      <c r="EM57" s="463"/>
      <c r="EN57" s="463"/>
      <c r="EO57" s="463"/>
      <c r="EP57" s="463"/>
      <c r="EQ57" s="463"/>
      <c r="ER57" s="463"/>
      <c r="ES57" s="463"/>
      <c r="ET57" s="463"/>
      <c r="EU57" s="463"/>
      <c r="EV57" s="463"/>
      <c r="EW57" s="463"/>
      <c r="EX57" s="463"/>
      <c r="EY57" s="463"/>
      <c r="EZ57" s="463"/>
      <c r="FA57" s="463"/>
      <c r="FB57" s="463"/>
      <c r="FC57" s="463"/>
      <c r="FD57" s="463"/>
      <c r="FE57" s="463"/>
      <c r="FF57" s="463"/>
      <c r="FG57" s="463"/>
      <c r="FH57" s="463"/>
      <c r="FI57" s="463"/>
      <c r="FJ57" s="463"/>
      <c r="FK57" s="463"/>
      <c r="FL57" s="463"/>
      <c r="FM57" s="463"/>
      <c r="FN57" s="463"/>
      <c r="FO57" s="463"/>
      <c r="FP57" s="463"/>
      <c r="FQ57" s="463"/>
      <c r="FR57" s="463"/>
      <c r="FS57" s="463"/>
      <c r="FT57" s="463"/>
      <c r="FU57" s="463"/>
      <c r="FV57" s="463"/>
      <c r="FW57" s="463"/>
      <c r="FX57" s="463"/>
      <c r="FY57" s="463"/>
      <c r="FZ57" s="463"/>
      <c r="GA57" s="463"/>
      <c r="GB57" s="463"/>
      <c r="GC57" s="463"/>
      <c r="GD57" s="463"/>
      <c r="GE57" s="463"/>
      <c r="GF57" s="463"/>
      <c r="GG57" s="463"/>
      <c r="GH57" s="463"/>
      <c r="GI57" s="463"/>
      <c r="GJ57" s="463"/>
      <c r="GK57" s="463"/>
      <c r="GL57" s="463"/>
      <c r="GM57" s="463"/>
      <c r="GN57" s="463"/>
      <c r="GO57" s="463"/>
      <c r="GP57" s="463"/>
      <c r="GQ57" s="463"/>
      <c r="GR57" s="463"/>
      <c r="GS57" s="463"/>
      <c r="GT57" s="463"/>
      <c r="GU57" s="463"/>
      <c r="GV57" s="463"/>
      <c r="GW57" s="463"/>
      <c r="GX57" s="463"/>
      <c r="GY57" s="463"/>
      <c r="GZ57" s="463"/>
      <c r="HA57" s="463"/>
      <c r="HB57" s="463"/>
      <c r="HC57" s="463"/>
      <c r="HD57" s="463"/>
      <c r="HE57" s="463"/>
      <c r="HF57" s="463"/>
      <c r="HG57" s="463"/>
      <c r="HH57" s="463"/>
      <c r="HI57" s="463"/>
      <c r="HJ57" s="463"/>
      <c r="HK57" s="463"/>
      <c r="HL57" s="463"/>
      <c r="HM57" s="463"/>
      <c r="HN57" s="463"/>
      <c r="HO57" s="463"/>
      <c r="HP57" s="463"/>
      <c r="HQ57" s="463"/>
      <c r="HR57" s="463"/>
      <c r="HS57" s="463"/>
      <c r="HT57" s="463"/>
      <c r="HU57" s="463"/>
      <c r="HV57" s="463"/>
      <c r="HW57" s="463"/>
      <c r="HX57" s="463"/>
      <c r="HY57" s="463"/>
      <c r="HZ57" s="463"/>
      <c r="IA57" s="463"/>
      <c r="IB57" s="463"/>
      <c r="IC57" s="463"/>
      <c r="ID57" s="463"/>
      <c r="IE57" s="463"/>
      <c r="IF57" s="463"/>
      <c r="IG57" s="463"/>
      <c r="IH57" s="463"/>
      <c r="II57" s="463"/>
      <c r="IJ57" s="463"/>
      <c r="IK57" s="463"/>
      <c r="IL57" s="463"/>
      <c r="IM57" s="463"/>
      <c r="IN57" s="463"/>
      <c r="IO57" s="463"/>
      <c r="IP57" s="463"/>
      <c r="IQ57" s="463"/>
      <c r="IR57" s="463"/>
      <c r="IS57" s="463"/>
      <c r="IT57" s="463"/>
      <c r="IU57" s="463"/>
      <c r="IV57" s="463"/>
      <c r="IW57" s="463"/>
      <c r="IX57" s="463"/>
      <c r="IY57" s="463"/>
      <c r="IZ57" s="463"/>
      <c r="JA57" s="463"/>
      <c r="JB57" s="463"/>
      <c r="JC57" s="463"/>
      <c r="JD57" s="463"/>
      <c r="JE57" s="463"/>
      <c r="JF57" s="463"/>
      <c r="JG57" s="463"/>
      <c r="JH57" s="463"/>
      <c r="JI57" s="463"/>
      <c r="JJ57" s="463"/>
      <c r="JK57" s="463"/>
      <c r="JL57" s="463"/>
      <c r="JM57" s="463"/>
      <c r="JN57" s="463"/>
      <c r="JO57" s="463"/>
      <c r="JP57" s="463"/>
      <c r="JQ57" s="463"/>
      <c r="JR57" s="463"/>
      <c r="JS57" s="463"/>
      <c r="JT57" s="463"/>
      <c r="JU57" s="463"/>
      <c r="JV57" s="463"/>
      <c r="JW57" s="463"/>
      <c r="JX57" s="463"/>
      <c r="JY57" s="463"/>
      <c r="JZ57" s="463"/>
      <c r="KA57" s="463"/>
      <c r="KB57" s="463"/>
      <c r="KC57" s="463"/>
      <c r="KD57" s="463"/>
      <c r="KE57" s="463"/>
      <c r="KF57" s="463"/>
      <c r="KG57" s="463"/>
      <c r="KH57" s="463"/>
      <c r="KI57" s="463"/>
      <c r="KJ57" s="463"/>
      <c r="KK57" s="463"/>
      <c r="KL57" s="463"/>
      <c r="KM57" s="463"/>
      <c r="KN57" s="463"/>
      <c r="KO57" s="463"/>
      <c r="KP57" s="463"/>
      <c r="KQ57" s="463"/>
      <c r="KR57" s="463"/>
      <c r="KS57" s="463"/>
      <c r="KT57" s="463"/>
      <c r="KU57" s="463"/>
      <c r="KV57" s="463"/>
      <c r="KW57" s="463"/>
      <c r="KX57" s="463"/>
      <c r="KY57" s="463"/>
      <c r="KZ57" s="463"/>
      <c r="LA57" s="463"/>
      <c r="LB57" s="463"/>
      <c r="LC57" s="463"/>
      <c r="LD57" s="463"/>
      <c r="LE57" s="463"/>
      <c r="LF57" s="463"/>
      <c r="LG57" s="463"/>
      <c r="LH57" s="463"/>
      <c r="LI57" s="463"/>
      <c r="LJ57" s="463"/>
      <c r="LK57" s="463"/>
      <c r="LL57" s="463"/>
      <c r="LM57" s="463"/>
      <c r="LN57" s="463"/>
      <c r="LO57" s="463"/>
      <c r="LP57" s="463"/>
      <c r="LQ57" s="463"/>
      <c r="LR57" s="463"/>
      <c r="LS57" s="463"/>
      <c r="LT57" s="463"/>
      <c r="LU57" s="463"/>
      <c r="LV57" s="463"/>
      <c r="LW57" s="463"/>
      <c r="LX57" s="463"/>
      <c r="LY57" s="463"/>
      <c r="LZ57" s="463"/>
      <c r="MA57" s="463"/>
      <c r="MB57" s="463"/>
      <c r="MC57" s="463"/>
      <c r="MD57" s="463"/>
      <c r="ME57" s="463"/>
      <c r="MF57" s="463"/>
      <c r="MG57" s="463"/>
      <c r="MH57" s="463"/>
      <c r="MI57" s="463"/>
      <c r="MJ57" s="463"/>
      <c r="MK57" s="463"/>
      <c r="ML57" s="463"/>
      <c r="MM57" s="463"/>
      <c r="MN57" s="463"/>
      <c r="MO57" s="463"/>
      <c r="MP57" s="463"/>
      <c r="MQ57" s="463"/>
      <c r="MR57" s="463"/>
      <c r="MS57" s="463"/>
      <c r="MT57" s="463"/>
      <c r="MU57" s="463"/>
      <c r="MV57" s="463"/>
      <c r="MW57" s="463"/>
      <c r="MX57" s="463"/>
      <c r="MY57" s="463"/>
      <c r="MZ57" s="463"/>
      <c r="NA57" s="463"/>
      <c r="NB57" s="463"/>
      <c r="NC57" s="463"/>
      <c r="ND57" s="463"/>
      <c r="NE57" s="463"/>
      <c r="NF57" s="463"/>
      <c r="NG57" s="463"/>
      <c r="NH57" s="463"/>
      <c r="NI57" s="463"/>
      <c r="NJ57" s="463"/>
      <c r="NK57" s="463"/>
      <c r="NL57" s="463"/>
      <c r="NM57" s="463"/>
      <c r="NN57" s="463"/>
      <c r="NO57" s="463"/>
      <c r="NP57" s="463"/>
      <c r="NQ57" s="463"/>
      <c r="NR57" s="463"/>
      <c r="NS57" s="463"/>
      <c r="NT57" s="463"/>
      <c r="NU57" s="463"/>
      <c r="NV57" s="463"/>
      <c r="NW57" s="463"/>
      <c r="NX57" s="463"/>
      <c r="NY57" s="463"/>
      <c r="NZ57" s="463"/>
      <c r="OA57" s="463"/>
      <c r="OB57" s="463"/>
      <c r="OC57" s="463"/>
      <c r="OD57" s="463"/>
      <c r="OE57" s="463"/>
      <c r="OF57" s="463"/>
      <c r="OG57" s="463"/>
      <c r="OH57" s="463"/>
      <c r="OI57" s="463"/>
      <c r="OJ57" s="463"/>
      <c r="OK57" s="463"/>
      <c r="OL57" s="463"/>
      <c r="OM57" s="463"/>
      <c r="ON57" s="463"/>
      <c r="OO57" s="463"/>
      <c r="OP57" s="463"/>
      <c r="OQ57" s="463"/>
      <c r="OR57" s="463"/>
      <c r="OS57" s="463"/>
      <c r="OT57" s="463"/>
      <c r="OU57" s="463"/>
      <c r="OV57" s="463"/>
      <c r="OW57" s="463"/>
      <c r="OX57" s="463"/>
      <c r="OY57" s="463"/>
      <c r="OZ57" s="463"/>
      <c r="PA57" s="463"/>
      <c r="PB57" s="463"/>
      <c r="PC57" s="463"/>
      <c r="PD57" s="463"/>
      <c r="PE57" s="463"/>
      <c r="PF57" s="463"/>
      <c r="PG57" s="463"/>
      <c r="PH57" s="463"/>
      <c r="PI57" s="463"/>
      <c r="PJ57" s="463"/>
      <c r="PK57" s="463"/>
      <c r="PL57" s="463"/>
      <c r="PM57" s="463"/>
      <c r="PN57" s="463"/>
      <c r="PO57" s="463"/>
      <c r="PP57" s="463"/>
      <c r="PQ57" s="463"/>
      <c r="PR57" s="463"/>
      <c r="PS57" s="463"/>
      <c r="PT57" s="463"/>
      <c r="PU57" s="463"/>
      <c r="PV57" s="463"/>
      <c r="PW57" s="463"/>
      <c r="PX57" s="463"/>
      <c r="PY57" s="463"/>
      <c r="PZ57" s="463"/>
      <c r="QA57" s="463"/>
      <c r="QB57" s="463"/>
      <c r="QC57" s="463"/>
      <c r="QD57" s="463"/>
      <c r="QE57" s="463"/>
      <c r="QF57" s="463"/>
      <c r="QG57" s="463"/>
      <c r="QH57" s="463"/>
      <c r="QI57" s="463"/>
      <c r="QJ57" s="463"/>
      <c r="QK57" s="463"/>
      <c r="QL57" s="463"/>
      <c r="QM57" s="463"/>
      <c r="QN57" s="463"/>
      <c r="QO57" s="463"/>
      <c r="QP57" s="463"/>
      <c r="QQ57" s="463"/>
      <c r="QR57" s="463"/>
      <c r="QS57" s="463"/>
      <c r="QT57" s="463"/>
      <c r="QU57" s="463"/>
      <c r="QV57" s="463"/>
      <c r="QW57" s="463"/>
      <c r="QX57" s="463"/>
      <c r="QY57" s="463"/>
      <c r="QZ57" s="463"/>
      <c r="RA57" s="463"/>
      <c r="RB57" s="463"/>
      <c r="RC57" s="463"/>
      <c r="RD57" s="463"/>
      <c r="RE57" s="463"/>
      <c r="RF57" s="463"/>
      <c r="RG57" s="463"/>
      <c r="RH57" s="463"/>
      <c r="RI57" s="463"/>
      <c r="RJ57" s="463"/>
      <c r="RK57" s="463"/>
      <c r="RL57" s="463"/>
      <c r="RM57" s="463"/>
      <c r="RN57" s="463"/>
      <c r="RO57" s="463"/>
      <c r="RP57" s="463"/>
      <c r="RQ57" s="463"/>
      <c r="RR57" s="463"/>
      <c r="RS57" s="463"/>
      <c r="RT57" s="463"/>
      <c r="RU57" s="463"/>
      <c r="RV57" s="463"/>
      <c r="RW57" s="463"/>
      <c r="RX57" s="463"/>
      <c r="RY57" s="463"/>
      <c r="RZ57" s="463"/>
      <c r="SA57" s="463"/>
      <c r="SB57" s="463"/>
      <c r="SC57" s="463"/>
      <c r="SD57" s="463"/>
      <c r="SE57" s="463"/>
      <c r="SF57" s="463"/>
      <c r="SG57" s="463"/>
      <c r="SH57" s="463"/>
      <c r="SI57" s="463"/>
      <c r="SJ57" s="463"/>
      <c r="SK57" s="463"/>
      <c r="SL57" s="463"/>
      <c r="SM57" s="463"/>
      <c r="SN57" s="463"/>
      <c r="SO57" s="463"/>
      <c r="SP57" s="463"/>
      <c r="SQ57" s="463"/>
      <c r="SR57" s="463"/>
      <c r="SS57" s="463"/>
      <c r="ST57" s="463"/>
      <c r="SU57" s="463"/>
      <c r="SV57" s="463"/>
      <c r="SW57" s="463"/>
      <c r="SX57" s="463"/>
      <c r="SY57" s="463"/>
      <c r="SZ57" s="463"/>
      <c r="TA57" s="463"/>
      <c r="TB57" s="463"/>
      <c r="TC57" s="463"/>
      <c r="TD57" s="463"/>
      <c r="TE57" s="463"/>
      <c r="TF57" s="463"/>
      <c r="TG57" s="463"/>
      <c r="TH57" s="463"/>
      <c r="TI57" s="463"/>
      <c r="TJ57" s="463"/>
      <c r="TK57" s="463"/>
      <c r="TL57" s="463"/>
      <c r="TM57" s="463"/>
      <c r="TN57" s="463"/>
      <c r="TO57" s="463"/>
      <c r="TP57" s="463"/>
      <c r="TQ57" s="463"/>
      <c r="TR57" s="463"/>
      <c r="TS57" s="463"/>
      <c r="TT57" s="463"/>
      <c r="TU57" s="463"/>
      <c r="TV57" s="463"/>
      <c r="TW57" s="463"/>
      <c r="TX57" s="463"/>
      <c r="TY57" s="463"/>
      <c r="TZ57" s="463"/>
      <c r="UA57" s="463"/>
      <c r="UB57" s="463"/>
      <c r="UC57" s="463"/>
      <c r="UD57" s="463"/>
      <c r="UE57" s="463"/>
      <c r="UF57" s="463"/>
      <c r="UG57" s="463"/>
      <c r="UH57" s="463"/>
      <c r="UI57" s="463"/>
      <c r="UJ57" s="463"/>
      <c r="UK57" s="463"/>
      <c r="UL57" s="463"/>
      <c r="UM57" s="463"/>
      <c r="UN57" s="463"/>
      <c r="UO57" s="463"/>
      <c r="UP57" s="463"/>
      <c r="UQ57" s="463"/>
      <c r="UR57" s="463"/>
      <c r="US57" s="463"/>
      <c r="UT57" s="463"/>
      <c r="UU57" s="463"/>
      <c r="UV57" s="463"/>
      <c r="UW57" s="463"/>
      <c r="UX57" s="463"/>
      <c r="UY57" s="463"/>
      <c r="UZ57" s="463"/>
      <c r="VA57" s="463"/>
      <c r="VB57" s="463"/>
      <c r="VC57" s="463"/>
      <c r="VD57" s="463"/>
      <c r="VE57" s="463"/>
      <c r="VF57" s="463"/>
      <c r="VG57" s="463"/>
      <c r="VH57" s="463"/>
      <c r="VI57" s="463"/>
      <c r="VJ57" s="463"/>
      <c r="VK57" s="463"/>
      <c r="VL57" s="463"/>
      <c r="VM57" s="463"/>
      <c r="VN57" s="463"/>
      <c r="VO57" s="463"/>
      <c r="VP57" s="463"/>
      <c r="VQ57" s="463"/>
      <c r="VR57" s="463"/>
      <c r="VS57" s="463"/>
      <c r="VT57" s="463"/>
      <c r="VU57" s="463"/>
      <c r="VV57" s="463"/>
      <c r="VW57" s="463"/>
      <c r="VX57" s="463"/>
      <c r="VY57" s="463"/>
      <c r="VZ57" s="463"/>
      <c r="WA57" s="463"/>
      <c r="WB57" s="463"/>
      <c r="WC57" s="463"/>
      <c r="WD57" s="463"/>
      <c r="WE57" s="463"/>
      <c r="WF57" s="463"/>
      <c r="WG57" s="463"/>
      <c r="WH57" s="463"/>
      <c r="WI57" s="463"/>
      <c r="WJ57" s="463"/>
      <c r="WK57" s="463"/>
      <c r="WL57" s="463"/>
      <c r="WM57" s="463"/>
      <c r="WN57" s="463"/>
      <c r="WO57" s="463"/>
      <c r="WP57" s="463"/>
      <c r="WQ57" s="463"/>
      <c r="WR57" s="463"/>
      <c r="WS57" s="463"/>
      <c r="WT57" s="463"/>
      <c r="WU57" s="463"/>
      <c r="WV57" s="463"/>
      <c r="WW57" s="463"/>
      <c r="WX57" s="463"/>
      <c r="WY57" s="463"/>
      <c r="WZ57" s="463"/>
      <c r="XA57" s="463"/>
      <c r="XB57" s="463"/>
      <c r="XC57" s="463"/>
      <c r="XD57" s="463"/>
      <c r="XE57" s="463"/>
      <c r="XF57" s="463"/>
      <c r="XG57" s="463"/>
      <c r="XH57" s="463"/>
      <c r="XI57" s="463"/>
      <c r="XJ57" s="463"/>
      <c r="XK57" s="463"/>
      <c r="XL57" s="463"/>
      <c r="XM57" s="463"/>
      <c r="XN57" s="463"/>
      <c r="XO57" s="463"/>
      <c r="XP57" s="463"/>
      <c r="XQ57" s="463"/>
      <c r="XR57" s="463"/>
      <c r="XS57" s="463"/>
      <c r="XT57" s="463"/>
      <c r="XU57" s="463"/>
      <c r="XV57" s="463"/>
      <c r="XW57" s="463"/>
      <c r="XX57" s="463"/>
      <c r="XY57" s="463"/>
      <c r="XZ57" s="463"/>
      <c r="YA57" s="463"/>
      <c r="YB57" s="463"/>
      <c r="YC57" s="463"/>
      <c r="YD57" s="463"/>
      <c r="YE57" s="463"/>
      <c r="YF57" s="463"/>
      <c r="YG57" s="463"/>
      <c r="YH57" s="463"/>
      <c r="YI57" s="463"/>
      <c r="YJ57" s="463"/>
      <c r="YK57" s="463"/>
      <c r="YL57" s="463"/>
      <c r="YM57" s="463"/>
      <c r="YN57" s="463"/>
      <c r="YO57" s="463"/>
      <c r="YP57" s="463"/>
      <c r="YQ57" s="463"/>
      <c r="YR57" s="463"/>
      <c r="YS57" s="463"/>
      <c r="YT57" s="463"/>
      <c r="YU57" s="463"/>
      <c r="YV57" s="463"/>
      <c r="YW57" s="463"/>
      <c r="YX57" s="463"/>
      <c r="YY57" s="463"/>
      <c r="YZ57" s="463"/>
      <c r="ZA57" s="463"/>
      <c r="ZB57" s="463"/>
      <c r="ZC57" s="463"/>
      <c r="ZD57" s="463"/>
      <c r="ZE57" s="463"/>
      <c r="ZF57" s="463"/>
      <c r="ZG57" s="463"/>
      <c r="ZH57" s="463"/>
      <c r="ZI57" s="463"/>
      <c r="ZJ57" s="463"/>
      <c r="ZK57" s="463"/>
      <c r="ZL57" s="463"/>
      <c r="ZM57" s="463"/>
      <c r="ZN57" s="463"/>
      <c r="ZO57" s="463"/>
      <c r="ZP57" s="463"/>
      <c r="ZQ57" s="463"/>
      <c r="ZR57" s="463"/>
      <c r="ZS57" s="463"/>
      <c r="ZT57" s="463"/>
      <c r="ZU57" s="463"/>
      <c r="ZV57" s="463"/>
      <c r="ZW57" s="463"/>
      <c r="ZX57" s="463"/>
      <c r="ZY57" s="463"/>
      <c r="ZZ57" s="463"/>
    </row>
    <row r="58" spans="1:702" s="513" customFormat="1">
      <c r="A58" s="463"/>
      <c r="B58" s="463"/>
      <c r="C58" s="463"/>
      <c r="D58" s="512"/>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3"/>
      <c r="BD58" s="463"/>
      <c r="BE58" s="463"/>
      <c r="BF58" s="463"/>
      <c r="BG58" s="463"/>
      <c r="BH58" s="463"/>
      <c r="BI58" s="463"/>
      <c r="BJ58" s="463"/>
      <c r="BK58" s="463"/>
      <c r="BL58" s="463"/>
      <c r="BM58" s="463"/>
      <c r="BN58" s="463"/>
      <c r="BO58" s="463"/>
      <c r="BP58" s="463"/>
      <c r="BQ58" s="463"/>
      <c r="BR58" s="463"/>
      <c r="BS58" s="463"/>
      <c r="BT58" s="463"/>
      <c r="BU58" s="463"/>
      <c r="BV58" s="463"/>
      <c r="BW58" s="463"/>
      <c r="BX58" s="463"/>
      <c r="BY58" s="463"/>
      <c r="BZ58" s="463"/>
      <c r="CA58" s="463"/>
      <c r="CB58" s="463"/>
      <c r="CC58" s="463"/>
      <c r="CD58" s="463"/>
      <c r="CE58" s="463"/>
      <c r="CF58" s="463"/>
      <c r="CG58" s="463"/>
      <c r="CH58" s="463"/>
      <c r="CI58" s="463"/>
      <c r="CJ58" s="463"/>
      <c r="CK58" s="463"/>
      <c r="CL58" s="463"/>
      <c r="CM58" s="463"/>
      <c r="CN58" s="463"/>
      <c r="CO58" s="463"/>
      <c r="CP58" s="463"/>
      <c r="CQ58" s="463"/>
      <c r="CR58" s="463"/>
      <c r="CS58" s="463"/>
      <c r="CT58" s="463"/>
      <c r="CU58" s="463"/>
      <c r="CV58" s="463"/>
      <c r="CW58" s="463"/>
      <c r="CX58" s="463"/>
      <c r="CY58" s="463"/>
      <c r="CZ58" s="463"/>
      <c r="DA58" s="463"/>
      <c r="DB58" s="463"/>
      <c r="DC58" s="463"/>
      <c r="DD58" s="463"/>
      <c r="DE58" s="463"/>
      <c r="DF58" s="463"/>
      <c r="DG58" s="463"/>
      <c r="DH58" s="463"/>
      <c r="DI58" s="463"/>
      <c r="DJ58" s="463"/>
      <c r="DK58" s="463"/>
      <c r="DL58" s="463"/>
      <c r="DM58" s="463"/>
      <c r="DN58" s="463"/>
      <c r="DO58" s="463"/>
      <c r="DP58" s="463"/>
      <c r="DQ58" s="463"/>
      <c r="DR58" s="463"/>
      <c r="DS58" s="463"/>
      <c r="DT58" s="463"/>
      <c r="DU58" s="463"/>
      <c r="DV58" s="463"/>
      <c r="DW58" s="463"/>
      <c r="DX58" s="463"/>
      <c r="DY58" s="463"/>
      <c r="DZ58" s="463"/>
      <c r="EA58" s="463"/>
      <c r="EB58" s="463"/>
      <c r="EC58" s="463"/>
      <c r="ED58" s="463"/>
      <c r="EE58" s="463"/>
      <c r="EF58" s="463"/>
      <c r="EG58" s="463"/>
      <c r="EH58" s="463"/>
      <c r="EI58" s="463"/>
      <c r="EJ58" s="463"/>
      <c r="EK58" s="463"/>
      <c r="EL58" s="463"/>
      <c r="EM58" s="463"/>
      <c r="EN58" s="463"/>
      <c r="EO58" s="463"/>
      <c r="EP58" s="463"/>
      <c r="EQ58" s="463"/>
      <c r="ER58" s="463"/>
      <c r="ES58" s="463"/>
      <c r="ET58" s="463"/>
      <c r="EU58" s="463"/>
      <c r="EV58" s="463"/>
      <c r="EW58" s="463"/>
      <c r="EX58" s="463"/>
      <c r="EY58" s="463"/>
      <c r="EZ58" s="463"/>
      <c r="FA58" s="463"/>
      <c r="FB58" s="463"/>
      <c r="FC58" s="463"/>
      <c r="FD58" s="463"/>
      <c r="FE58" s="463"/>
      <c r="FF58" s="463"/>
      <c r="FG58" s="463"/>
      <c r="FH58" s="463"/>
      <c r="FI58" s="463"/>
      <c r="FJ58" s="463"/>
      <c r="FK58" s="463"/>
      <c r="FL58" s="463"/>
      <c r="FM58" s="463"/>
      <c r="FN58" s="463"/>
      <c r="FO58" s="463"/>
      <c r="FP58" s="463"/>
      <c r="FQ58" s="463"/>
      <c r="FR58" s="463"/>
      <c r="FS58" s="463"/>
      <c r="FT58" s="463"/>
      <c r="FU58" s="463"/>
      <c r="FV58" s="463"/>
      <c r="FW58" s="463"/>
      <c r="FX58" s="463"/>
      <c r="FY58" s="463"/>
      <c r="FZ58" s="463"/>
      <c r="GA58" s="463"/>
      <c r="GB58" s="463"/>
      <c r="GC58" s="463"/>
      <c r="GD58" s="463"/>
      <c r="GE58" s="463"/>
      <c r="GF58" s="463"/>
      <c r="GG58" s="463"/>
      <c r="GH58" s="463"/>
      <c r="GI58" s="463"/>
      <c r="GJ58" s="463"/>
      <c r="GK58" s="463"/>
      <c r="GL58" s="463"/>
      <c r="GM58" s="463"/>
      <c r="GN58" s="463"/>
      <c r="GO58" s="463"/>
      <c r="GP58" s="463"/>
      <c r="GQ58" s="463"/>
      <c r="GR58" s="463"/>
      <c r="GS58" s="463"/>
      <c r="GT58" s="463"/>
      <c r="GU58" s="463"/>
      <c r="GV58" s="463"/>
      <c r="GW58" s="463"/>
      <c r="GX58" s="463"/>
      <c r="GY58" s="463"/>
      <c r="GZ58" s="463"/>
      <c r="HA58" s="463"/>
      <c r="HB58" s="463"/>
      <c r="HC58" s="463"/>
      <c r="HD58" s="463"/>
      <c r="HE58" s="463"/>
      <c r="HF58" s="463"/>
      <c r="HG58" s="463"/>
      <c r="HH58" s="463"/>
      <c r="HI58" s="463"/>
      <c r="HJ58" s="463"/>
      <c r="HK58" s="463"/>
      <c r="HL58" s="463"/>
      <c r="HM58" s="463"/>
      <c r="HN58" s="463"/>
      <c r="HO58" s="463"/>
      <c r="HP58" s="463"/>
      <c r="HQ58" s="463"/>
      <c r="HR58" s="463"/>
      <c r="HS58" s="463"/>
      <c r="HT58" s="463"/>
      <c r="HU58" s="463"/>
      <c r="HV58" s="463"/>
      <c r="HW58" s="463"/>
      <c r="HX58" s="463"/>
      <c r="HY58" s="463"/>
      <c r="HZ58" s="463"/>
      <c r="IA58" s="463"/>
      <c r="IB58" s="463"/>
      <c r="IC58" s="463"/>
      <c r="ID58" s="463"/>
      <c r="IE58" s="463"/>
      <c r="IF58" s="463"/>
      <c r="IG58" s="463"/>
      <c r="IH58" s="463"/>
      <c r="II58" s="463"/>
      <c r="IJ58" s="463"/>
      <c r="IK58" s="463"/>
      <c r="IL58" s="463"/>
      <c r="IM58" s="463"/>
      <c r="IN58" s="463"/>
      <c r="IO58" s="463"/>
      <c r="IP58" s="463"/>
      <c r="IQ58" s="463"/>
      <c r="IR58" s="463"/>
      <c r="IS58" s="463"/>
      <c r="IT58" s="463"/>
      <c r="IU58" s="463"/>
      <c r="IV58" s="463"/>
      <c r="IW58" s="463"/>
      <c r="IX58" s="463"/>
      <c r="IY58" s="463"/>
      <c r="IZ58" s="463"/>
      <c r="JA58" s="463"/>
      <c r="JB58" s="463"/>
      <c r="JC58" s="463"/>
      <c r="JD58" s="463"/>
      <c r="JE58" s="463"/>
      <c r="JF58" s="463"/>
      <c r="JG58" s="463"/>
      <c r="JH58" s="463"/>
      <c r="JI58" s="463"/>
      <c r="JJ58" s="463"/>
      <c r="JK58" s="463"/>
      <c r="JL58" s="463"/>
      <c r="JM58" s="463"/>
      <c r="JN58" s="463"/>
      <c r="JO58" s="463"/>
      <c r="JP58" s="463"/>
      <c r="JQ58" s="463"/>
      <c r="JR58" s="463"/>
      <c r="JS58" s="463"/>
      <c r="JT58" s="463"/>
      <c r="JU58" s="463"/>
      <c r="JV58" s="463"/>
      <c r="JW58" s="463"/>
      <c r="JX58" s="463"/>
      <c r="JY58" s="463"/>
      <c r="JZ58" s="463"/>
      <c r="KA58" s="463"/>
      <c r="KB58" s="463"/>
      <c r="KC58" s="463"/>
      <c r="KD58" s="463"/>
      <c r="KE58" s="463"/>
      <c r="KF58" s="463"/>
      <c r="KG58" s="463"/>
      <c r="KH58" s="463"/>
      <c r="KI58" s="463"/>
      <c r="KJ58" s="463"/>
      <c r="KK58" s="463"/>
      <c r="KL58" s="463"/>
      <c r="KM58" s="463"/>
      <c r="KN58" s="463"/>
      <c r="KO58" s="463"/>
      <c r="KP58" s="463"/>
      <c r="KQ58" s="463"/>
      <c r="KR58" s="463"/>
      <c r="KS58" s="463"/>
      <c r="KT58" s="463"/>
      <c r="KU58" s="463"/>
      <c r="KV58" s="463"/>
      <c r="KW58" s="463"/>
      <c r="KX58" s="463"/>
      <c r="KY58" s="463"/>
      <c r="KZ58" s="463"/>
      <c r="LA58" s="463"/>
      <c r="LB58" s="463"/>
      <c r="LC58" s="463"/>
      <c r="LD58" s="463"/>
      <c r="LE58" s="463"/>
      <c r="LF58" s="463"/>
      <c r="LG58" s="463"/>
      <c r="LH58" s="463"/>
      <c r="LI58" s="463"/>
      <c r="LJ58" s="463"/>
      <c r="LK58" s="463"/>
      <c r="LL58" s="463"/>
      <c r="LM58" s="463"/>
      <c r="LN58" s="463"/>
      <c r="LO58" s="463"/>
      <c r="LP58" s="463"/>
      <c r="LQ58" s="463"/>
      <c r="LR58" s="463"/>
      <c r="LS58" s="463"/>
      <c r="LT58" s="463"/>
      <c r="LU58" s="463"/>
      <c r="LV58" s="463"/>
      <c r="LW58" s="463"/>
      <c r="LX58" s="463"/>
      <c r="LY58" s="463"/>
      <c r="LZ58" s="463"/>
      <c r="MA58" s="463"/>
      <c r="MB58" s="463"/>
      <c r="MC58" s="463"/>
      <c r="MD58" s="463"/>
      <c r="ME58" s="463"/>
      <c r="MF58" s="463"/>
      <c r="MG58" s="463"/>
      <c r="MH58" s="463"/>
      <c r="MI58" s="463"/>
      <c r="MJ58" s="463"/>
      <c r="MK58" s="463"/>
      <c r="ML58" s="463"/>
      <c r="MM58" s="463"/>
      <c r="MN58" s="463"/>
      <c r="MO58" s="463"/>
      <c r="MP58" s="463"/>
      <c r="MQ58" s="463"/>
      <c r="MR58" s="463"/>
      <c r="MS58" s="463"/>
      <c r="MT58" s="463"/>
      <c r="MU58" s="463"/>
      <c r="MV58" s="463"/>
      <c r="MW58" s="463"/>
      <c r="MX58" s="463"/>
      <c r="MY58" s="463"/>
      <c r="MZ58" s="463"/>
      <c r="NA58" s="463"/>
      <c r="NB58" s="463"/>
      <c r="NC58" s="463"/>
      <c r="ND58" s="463"/>
      <c r="NE58" s="463"/>
      <c r="NF58" s="463"/>
      <c r="NG58" s="463"/>
      <c r="NH58" s="463"/>
      <c r="NI58" s="463"/>
      <c r="NJ58" s="463"/>
      <c r="NK58" s="463"/>
      <c r="NL58" s="463"/>
      <c r="NM58" s="463"/>
      <c r="NN58" s="463"/>
      <c r="NO58" s="463"/>
      <c r="NP58" s="463"/>
      <c r="NQ58" s="463"/>
      <c r="NR58" s="463"/>
      <c r="NS58" s="463"/>
      <c r="NT58" s="463"/>
      <c r="NU58" s="463"/>
      <c r="NV58" s="463"/>
      <c r="NW58" s="463"/>
      <c r="NX58" s="463"/>
      <c r="NY58" s="463"/>
      <c r="NZ58" s="463"/>
      <c r="OA58" s="463"/>
      <c r="OB58" s="463"/>
      <c r="OC58" s="463"/>
      <c r="OD58" s="463"/>
      <c r="OE58" s="463"/>
      <c r="OF58" s="463"/>
      <c r="OG58" s="463"/>
      <c r="OH58" s="463"/>
      <c r="OI58" s="463"/>
      <c r="OJ58" s="463"/>
      <c r="OK58" s="463"/>
      <c r="OL58" s="463"/>
      <c r="OM58" s="463"/>
      <c r="ON58" s="463"/>
      <c r="OO58" s="463"/>
      <c r="OP58" s="463"/>
      <c r="OQ58" s="463"/>
      <c r="OR58" s="463"/>
      <c r="OS58" s="463"/>
      <c r="OT58" s="463"/>
      <c r="OU58" s="463"/>
      <c r="OV58" s="463"/>
      <c r="OW58" s="463"/>
      <c r="OX58" s="463"/>
      <c r="OY58" s="463"/>
      <c r="OZ58" s="463"/>
      <c r="PA58" s="463"/>
      <c r="PB58" s="463"/>
      <c r="PC58" s="463"/>
      <c r="PD58" s="463"/>
      <c r="PE58" s="463"/>
      <c r="PF58" s="463"/>
      <c r="PG58" s="463"/>
      <c r="PH58" s="463"/>
      <c r="PI58" s="463"/>
      <c r="PJ58" s="463"/>
      <c r="PK58" s="463"/>
      <c r="PL58" s="463"/>
      <c r="PM58" s="463"/>
      <c r="PN58" s="463"/>
      <c r="PO58" s="463"/>
      <c r="PP58" s="463"/>
      <c r="PQ58" s="463"/>
      <c r="PR58" s="463"/>
      <c r="PS58" s="463"/>
      <c r="PT58" s="463"/>
      <c r="PU58" s="463"/>
      <c r="PV58" s="463"/>
      <c r="PW58" s="463"/>
      <c r="PX58" s="463"/>
      <c r="PY58" s="463"/>
      <c r="PZ58" s="463"/>
      <c r="QA58" s="463"/>
      <c r="QB58" s="463"/>
      <c r="QC58" s="463"/>
      <c r="QD58" s="463"/>
      <c r="QE58" s="463"/>
      <c r="QF58" s="463"/>
      <c r="QG58" s="463"/>
      <c r="QH58" s="463"/>
      <c r="QI58" s="463"/>
      <c r="QJ58" s="463"/>
      <c r="QK58" s="463"/>
      <c r="QL58" s="463"/>
      <c r="QM58" s="463"/>
      <c r="QN58" s="463"/>
      <c r="QO58" s="463"/>
      <c r="QP58" s="463"/>
      <c r="QQ58" s="463"/>
      <c r="QR58" s="463"/>
      <c r="QS58" s="463"/>
      <c r="QT58" s="463"/>
      <c r="QU58" s="463"/>
      <c r="QV58" s="463"/>
      <c r="QW58" s="463"/>
      <c r="QX58" s="463"/>
      <c r="QY58" s="463"/>
      <c r="QZ58" s="463"/>
      <c r="RA58" s="463"/>
      <c r="RB58" s="463"/>
      <c r="RC58" s="463"/>
      <c r="RD58" s="463"/>
      <c r="RE58" s="463"/>
      <c r="RF58" s="463"/>
      <c r="RG58" s="463"/>
      <c r="RH58" s="463"/>
      <c r="RI58" s="463"/>
      <c r="RJ58" s="463"/>
      <c r="RK58" s="463"/>
      <c r="RL58" s="463"/>
      <c r="RM58" s="463"/>
      <c r="RN58" s="463"/>
      <c r="RO58" s="463"/>
      <c r="RP58" s="463"/>
      <c r="RQ58" s="463"/>
      <c r="RR58" s="463"/>
      <c r="RS58" s="463"/>
      <c r="RT58" s="463"/>
      <c r="RU58" s="463"/>
      <c r="RV58" s="463"/>
      <c r="RW58" s="463"/>
      <c r="RX58" s="463"/>
      <c r="RY58" s="463"/>
      <c r="RZ58" s="463"/>
      <c r="SA58" s="463"/>
      <c r="SB58" s="463"/>
      <c r="SC58" s="463"/>
      <c r="SD58" s="463"/>
      <c r="SE58" s="463"/>
      <c r="SF58" s="463"/>
      <c r="SG58" s="463"/>
      <c r="SH58" s="463"/>
      <c r="SI58" s="463"/>
      <c r="SJ58" s="463"/>
      <c r="SK58" s="463"/>
      <c r="SL58" s="463"/>
      <c r="SM58" s="463"/>
      <c r="SN58" s="463"/>
      <c r="SO58" s="463"/>
      <c r="SP58" s="463"/>
      <c r="SQ58" s="463"/>
      <c r="SR58" s="463"/>
      <c r="SS58" s="463"/>
      <c r="ST58" s="463"/>
      <c r="SU58" s="463"/>
      <c r="SV58" s="463"/>
      <c r="SW58" s="463"/>
      <c r="SX58" s="463"/>
      <c r="SY58" s="463"/>
      <c r="SZ58" s="463"/>
      <c r="TA58" s="463"/>
      <c r="TB58" s="463"/>
      <c r="TC58" s="463"/>
      <c r="TD58" s="463"/>
      <c r="TE58" s="463"/>
      <c r="TF58" s="463"/>
      <c r="TG58" s="463"/>
      <c r="TH58" s="463"/>
      <c r="TI58" s="463"/>
      <c r="TJ58" s="463"/>
      <c r="TK58" s="463"/>
      <c r="TL58" s="463"/>
      <c r="TM58" s="463"/>
      <c r="TN58" s="463"/>
      <c r="TO58" s="463"/>
      <c r="TP58" s="463"/>
      <c r="TQ58" s="463"/>
      <c r="TR58" s="463"/>
      <c r="TS58" s="463"/>
      <c r="TT58" s="463"/>
      <c r="TU58" s="463"/>
      <c r="TV58" s="463"/>
      <c r="TW58" s="463"/>
      <c r="TX58" s="463"/>
      <c r="TY58" s="463"/>
      <c r="TZ58" s="463"/>
      <c r="UA58" s="463"/>
      <c r="UB58" s="463"/>
      <c r="UC58" s="463"/>
      <c r="UD58" s="463"/>
      <c r="UE58" s="463"/>
      <c r="UF58" s="463"/>
      <c r="UG58" s="463"/>
      <c r="UH58" s="463"/>
      <c r="UI58" s="463"/>
      <c r="UJ58" s="463"/>
      <c r="UK58" s="463"/>
      <c r="UL58" s="463"/>
      <c r="UM58" s="463"/>
      <c r="UN58" s="463"/>
      <c r="UO58" s="463"/>
      <c r="UP58" s="463"/>
      <c r="UQ58" s="463"/>
      <c r="UR58" s="463"/>
      <c r="US58" s="463"/>
      <c r="UT58" s="463"/>
      <c r="UU58" s="463"/>
      <c r="UV58" s="463"/>
      <c r="UW58" s="463"/>
      <c r="UX58" s="463"/>
      <c r="UY58" s="463"/>
      <c r="UZ58" s="463"/>
      <c r="VA58" s="463"/>
      <c r="VB58" s="463"/>
      <c r="VC58" s="463"/>
      <c r="VD58" s="463"/>
      <c r="VE58" s="463"/>
      <c r="VF58" s="463"/>
      <c r="VG58" s="463"/>
      <c r="VH58" s="463"/>
      <c r="VI58" s="463"/>
      <c r="VJ58" s="463"/>
      <c r="VK58" s="463"/>
      <c r="VL58" s="463"/>
      <c r="VM58" s="463"/>
      <c r="VN58" s="463"/>
      <c r="VO58" s="463"/>
      <c r="VP58" s="463"/>
      <c r="VQ58" s="463"/>
      <c r="VR58" s="463"/>
      <c r="VS58" s="463"/>
      <c r="VT58" s="463"/>
      <c r="VU58" s="463"/>
      <c r="VV58" s="463"/>
      <c r="VW58" s="463"/>
      <c r="VX58" s="463"/>
      <c r="VY58" s="463"/>
      <c r="VZ58" s="463"/>
      <c r="WA58" s="463"/>
      <c r="WB58" s="463"/>
      <c r="WC58" s="463"/>
      <c r="WD58" s="463"/>
      <c r="WE58" s="463"/>
      <c r="WF58" s="463"/>
      <c r="WG58" s="463"/>
      <c r="WH58" s="463"/>
      <c r="WI58" s="463"/>
      <c r="WJ58" s="463"/>
      <c r="WK58" s="463"/>
      <c r="WL58" s="463"/>
      <c r="WM58" s="463"/>
      <c r="WN58" s="463"/>
      <c r="WO58" s="463"/>
      <c r="WP58" s="463"/>
      <c r="WQ58" s="463"/>
      <c r="WR58" s="463"/>
      <c r="WS58" s="463"/>
      <c r="WT58" s="463"/>
      <c r="WU58" s="463"/>
      <c r="WV58" s="463"/>
      <c r="WW58" s="463"/>
      <c r="WX58" s="463"/>
      <c r="WY58" s="463"/>
      <c r="WZ58" s="463"/>
      <c r="XA58" s="463"/>
      <c r="XB58" s="463"/>
      <c r="XC58" s="463"/>
      <c r="XD58" s="463"/>
      <c r="XE58" s="463"/>
      <c r="XF58" s="463"/>
      <c r="XG58" s="463"/>
      <c r="XH58" s="463"/>
      <c r="XI58" s="463"/>
      <c r="XJ58" s="463"/>
      <c r="XK58" s="463"/>
      <c r="XL58" s="463"/>
      <c r="XM58" s="463"/>
      <c r="XN58" s="463"/>
      <c r="XO58" s="463"/>
      <c r="XP58" s="463"/>
      <c r="XQ58" s="463"/>
      <c r="XR58" s="463"/>
      <c r="XS58" s="463"/>
      <c r="XT58" s="463"/>
      <c r="XU58" s="463"/>
      <c r="XV58" s="463"/>
      <c r="XW58" s="463"/>
      <c r="XX58" s="463"/>
      <c r="XY58" s="463"/>
      <c r="XZ58" s="463"/>
      <c r="YA58" s="463"/>
      <c r="YB58" s="463"/>
      <c r="YC58" s="463"/>
      <c r="YD58" s="463"/>
      <c r="YE58" s="463"/>
      <c r="YF58" s="463"/>
      <c r="YG58" s="463"/>
      <c r="YH58" s="463"/>
      <c r="YI58" s="463"/>
      <c r="YJ58" s="463"/>
      <c r="YK58" s="463"/>
      <c r="YL58" s="463"/>
      <c r="YM58" s="463"/>
      <c r="YN58" s="463"/>
      <c r="YO58" s="463"/>
      <c r="YP58" s="463"/>
      <c r="YQ58" s="463"/>
      <c r="YR58" s="463"/>
      <c r="YS58" s="463"/>
      <c r="YT58" s="463"/>
      <c r="YU58" s="463"/>
      <c r="YV58" s="463"/>
      <c r="YW58" s="463"/>
      <c r="YX58" s="463"/>
      <c r="YY58" s="463"/>
      <c r="YZ58" s="463"/>
      <c r="ZA58" s="463"/>
      <c r="ZB58" s="463"/>
      <c r="ZC58" s="463"/>
      <c r="ZD58" s="463"/>
      <c r="ZE58" s="463"/>
      <c r="ZF58" s="463"/>
      <c r="ZG58" s="463"/>
      <c r="ZH58" s="463"/>
      <c r="ZI58" s="463"/>
      <c r="ZJ58" s="463"/>
      <c r="ZK58" s="463"/>
      <c r="ZL58" s="463"/>
      <c r="ZM58" s="463"/>
      <c r="ZN58" s="463"/>
      <c r="ZO58" s="463"/>
      <c r="ZP58" s="463"/>
      <c r="ZQ58" s="463"/>
      <c r="ZR58" s="463"/>
      <c r="ZS58" s="463"/>
      <c r="ZT58" s="463"/>
      <c r="ZU58" s="463"/>
      <c r="ZV58" s="463"/>
      <c r="ZW58" s="463"/>
      <c r="ZX58" s="463"/>
      <c r="ZY58" s="463"/>
      <c r="ZZ58" s="463"/>
    </row>
    <row r="59" spans="1:702" s="513" customFormat="1">
      <c r="A59" s="463"/>
      <c r="B59" s="463"/>
      <c r="C59" s="463"/>
      <c r="D59" s="512"/>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463"/>
      <c r="BA59" s="463"/>
      <c r="BB59" s="463"/>
      <c r="BC59" s="463"/>
      <c r="BD59" s="463"/>
      <c r="BE59" s="463"/>
      <c r="BF59" s="463"/>
      <c r="BG59" s="463"/>
      <c r="BH59" s="463"/>
      <c r="BI59" s="463"/>
      <c r="BJ59" s="463"/>
      <c r="BK59" s="463"/>
      <c r="BL59" s="463"/>
      <c r="BM59" s="463"/>
      <c r="BN59" s="463"/>
      <c r="BO59" s="463"/>
      <c r="BP59" s="463"/>
      <c r="BQ59" s="463"/>
      <c r="BR59" s="463"/>
      <c r="BS59" s="463"/>
      <c r="BT59" s="463"/>
      <c r="BU59" s="463"/>
      <c r="BV59" s="463"/>
      <c r="BW59" s="463"/>
      <c r="BX59" s="463"/>
      <c r="BY59" s="463"/>
      <c r="BZ59" s="463"/>
      <c r="CA59" s="463"/>
      <c r="CB59" s="463"/>
      <c r="CC59" s="463"/>
      <c r="CD59" s="463"/>
      <c r="CE59" s="463"/>
      <c r="CF59" s="463"/>
      <c r="CG59" s="463"/>
      <c r="CH59" s="463"/>
      <c r="CI59" s="463"/>
      <c r="CJ59" s="463"/>
      <c r="CK59" s="463"/>
      <c r="CL59" s="463"/>
      <c r="CM59" s="463"/>
      <c r="CN59" s="463"/>
      <c r="CO59" s="463"/>
      <c r="CP59" s="463"/>
      <c r="CQ59" s="463"/>
      <c r="CR59" s="463"/>
      <c r="CS59" s="463"/>
      <c r="CT59" s="463"/>
      <c r="CU59" s="463"/>
      <c r="CV59" s="463"/>
      <c r="CW59" s="463"/>
      <c r="CX59" s="463"/>
      <c r="CY59" s="463"/>
      <c r="CZ59" s="463"/>
      <c r="DA59" s="463"/>
      <c r="DB59" s="463"/>
      <c r="DC59" s="463"/>
      <c r="DD59" s="463"/>
      <c r="DE59" s="463"/>
      <c r="DF59" s="463"/>
      <c r="DG59" s="463"/>
      <c r="DH59" s="463"/>
      <c r="DI59" s="463"/>
      <c r="DJ59" s="463"/>
      <c r="DK59" s="463"/>
      <c r="DL59" s="463"/>
      <c r="DM59" s="463"/>
      <c r="DN59" s="463"/>
      <c r="DO59" s="463"/>
      <c r="DP59" s="463"/>
      <c r="DQ59" s="463"/>
      <c r="DR59" s="463"/>
      <c r="DS59" s="463"/>
      <c r="DT59" s="463"/>
      <c r="DU59" s="463"/>
      <c r="DV59" s="463"/>
      <c r="DW59" s="463"/>
      <c r="DX59" s="463"/>
      <c r="DY59" s="463"/>
      <c r="DZ59" s="463"/>
      <c r="EA59" s="463"/>
      <c r="EB59" s="463"/>
      <c r="EC59" s="463"/>
      <c r="ED59" s="463"/>
      <c r="EE59" s="463"/>
      <c r="EF59" s="463"/>
      <c r="EG59" s="463"/>
      <c r="EH59" s="463"/>
      <c r="EI59" s="463"/>
      <c r="EJ59" s="463"/>
      <c r="EK59" s="463"/>
      <c r="EL59" s="463"/>
      <c r="EM59" s="463"/>
      <c r="EN59" s="463"/>
      <c r="EO59" s="463"/>
      <c r="EP59" s="463"/>
      <c r="EQ59" s="463"/>
      <c r="ER59" s="463"/>
      <c r="ES59" s="463"/>
      <c r="ET59" s="463"/>
      <c r="EU59" s="463"/>
      <c r="EV59" s="463"/>
      <c r="EW59" s="463"/>
      <c r="EX59" s="463"/>
      <c r="EY59" s="463"/>
      <c r="EZ59" s="463"/>
      <c r="FA59" s="463"/>
      <c r="FB59" s="463"/>
      <c r="FC59" s="463"/>
      <c r="FD59" s="463"/>
      <c r="FE59" s="463"/>
      <c r="FF59" s="463"/>
      <c r="FG59" s="463"/>
      <c r="FH59" s="463"/>
      <c r="FI59" s="463"/>
      <c r="FJ59" s="463"/>
      <c r="FK59" s="463"/>
      <c r="FL59" s="463"/>
      <c r="FM59" s="463"/>
      <c r="FN59" s="463"/>
      <c r="FO59" s="463"/>
      <c r="FP59" s="463"/>
      <c r="FQ59" s="463"/>
      <c r="FR59" s="463"/>
      <c r="FS59" s="463"/>
      <c r="FT59" s="463"/>
      <c r="FU59" s="463"/>
      <c r="FV59" s="463"/>
      <c r="FW59" s="463"/>
      <c r="FX59" s="463"/>
      <c r="FY59" s="463"/>
      <c r="FZ59" s="463"/>
      <c r="GA59" s="463"/>
      <c r="GB59" s="463"/>
      <c r="GC59" s="463"/>
      <c r="GD59" s="463"/>
      <c r="GE59" s="463"/>
      <c r="GF59" s="463"/>
      <c r="GG59" s="463"/>
      <c r="GH59" s="463"/>
      <c r="GI59" s="463"/>
      <c r="GJ59" s="463"/>
      <c r="GK59" s="463"/>
      <c r="GL59" s="463"/>
      <c r="GM59" s="463"/>
      <c r="GN59" s="463"/>
      <c r="GO59" s="463"/>
      <c r="GP59" s="463"/>
      <c r="GQ59" s="463"/>
      <c r="GR59" s="463"/>
      <c r="GS59" s="463"/>
      <c r="GT59" s="463"/>
      <c r="GU59" s="463"/>
      <c r="GV59" s="463"/>
      <c r="GW59" s="463"/>
      <c r="GX59" s="463"/>
      <c r="GY59" s="463"/>
      <c r="GZ59" s="463"/>
      <c r="HA59" s="463"/>
      <c r="HB59" s="463"/>
      <c r="HC59" s="463"/>
      <c r="HD59" s="463"/>
      <c r="HE59" s="463"/>
      <c r="HF59" s="463"/>
      <c r="HG59" s="463"/>
      <c r="HH59" s="463"/>
      <c r="HI59" s="463"/>
      <c r="HJ59" s="463"/>
      <c r="HK59" s="463"/>
      <c r="HL59" s="463"/>
      <c r="HM59" s="463"/>
      <c r="HN59" s="463"/>
      <c r="HO59" s="463"/>
      <c r="HP59" s="463"/>
      <c r="HQ59" s="463"/>
      <c r="HR59" s="463"/>
      <c r="HS59" s="463"/>
      <c r="HT59" s="463"/>
      <c r="HU59" s="463"/>
      <c r="HV59" s="463"/>
      <c r="HW59" s="463"/>
      <c r="HX59" s="463"/>
      <c r="HY59" s="463"/>
      <c r="HZ59" s="463"/>
      <c r="IA59" s="463"/>
      <c r="IB59" s="463"/>
      <c r="IC59" s="463"/>
      <c r="ID59" s="463"/>
      <c r="IE59" s="463"/>
      <c r="IF59" s="463"/>
      <c r="IG59" s="463"/>
      <c r="IH59" s="463"/>
      <c r="II59" s="463"/>
      <c r="IJ59" s="463"/>
      <c r="IK59" s="463"/>
      <c r="IL59" s="463"/>
      <c r="IM59" s="463"/>
      <c r="IN59" s="463"/>
      <c r="IO59" s="463"/>
      <c r="IP59" s="463"/>
      <c r="IQ59" s="463"/>
      <c r="IR59" s="463"/>
      <c r="IS59" s="463"/>
      <c r="IT59" s="463"/>
      <c r="IU59" s="463"/>
      <c r="IV59" s="463"/>
      <c r="IW59" s="463"/>
      <c r="IX59" s="463"/>
      <c r="IY59" s="463"/>
      <c r="IZ59" s="463"/>
      <c r="JA59" s="463"/>
      <c r="JB59" s="463"/>
      <c r="JC59" s="463"/>
      <c r="JD59" s="463"/>
      <c r="JE59" s="463"/>
      <c r="JF59" s="463"/>
      <c r="JG59" s="463"/>
      <c r="JH59" s="463"/>
      <c r="JI59" s="463"/>
      <c r="JJ59" s="463"/>
      <c r="JK59" s="463"/>
      <c r="JL59" s="463"/>
      <c r="JM59" s="463"/>
      <c r="JN59" s="463"/>
      <c r="JO59" s="463"/>
      <c r="JP59" s="463"/>
      <c r="JQ59" s="463"/>
      <c r="JR59" s="463"/>
      <c r="JS59" s="463"/>
      <c r="JT59" s="463"/>
      <c r="JU59" s="463"/>
      <c r="JV59" s="463"/>
      <c r="JW59" s="463"/>
      <c r="JX59" s="463"/>
      <c r="JY59" s="463"/>
      <c r="JZ59" s="463"/>
      <c r="KA59" s="463"/>
      <c r="KB59" s="463"/>
      <c r="KC59" s="463"/>
      <c r="KD59" s="463"/>
      <c r="KE59" s="463"/>
      <c r="KF59" s="463"/>
      <c r="KG59" s="463"/>
      <c r="KH59" s="463"/>
      <c r="KI59" s="463"/>
      <c r="KJ59" s="463"/>
      <c r="KK59" s="463"/>
      <c r="KL59" s="463"/>
      <c r="KM59" s="463"/>
      <c r="KN59" s="463"/>
      <c r="KO59" s="463"/>
      <c r="KP59" s="463"/>
      <c r="KQ59" s="463"/>
      <c r="KR59" s="463"/>
      <c r="KS59" s="463"/>
      <c r="KT59" s="463"/>
      <c r="KU59" s="463"/>
      <c r="KV59" s="463"/>
      <c r="KW59" s="463"/>
      <c r="KX59" s="463"/>
      <c r="KY59" s="463"/>
      <c r="KZ59" s="463"/>
      <c r="LA59" s="463"/>
      <c r="LB59" s="463"/>
      <c r="LC59" s="463"/>
      <c r="LD59" s="463"/>
      <c r="LE59" s="463"/>
      <c r="LF59" s="463"/>
      <c r="LG59" s="463"/>
      <c r="LH59" s="463"/>
      <c r="LI59" s="463"/>
      <c r="LJ59" s="463"/>
      <c r="LK59" s="463"/>
      <c r="LL59" s="463"/>
      <c r="LM59" s="463"/>
      <c r="LN59" s="463"/>
      <c r="LO59" s="463"/>
      <c r="LP59" s="463"/>
      <c r="LQ59" s="463"/>
      <c r="LR59" s="463"/>
      <c r="LS59" s="463"/>
      <c r="LT59" s="463"/>
      <c r="LU59" s="463"/>
      <c r="LV59" s="463"/>
      <c r="LW59" s="463"/>
      <c r="LX59" s="463"/>
      <c r="LY59" s="463"/>
      <c r="LZ59" s="463"/>
      <c r="MA59" s="463"/>
      <c r="MB59" s="463"/>
      <c r="MC59" s="463"/>
      <c r="MD59" s="463"/>
      <c r="ME59" s="463"/>
      <c r="MF59" s="463"/>
      <c r="MG59" s="463"/>
      <c r="MH59" s="463"/>
      <c r="MI59" s="463"/>
      <c r="MJ59" s="463"/>
      <c r="MK59" s="463"/>
      <c r="ML59" s="463"/>
      <c r="MM59" s="463"/>
      <c r="MN59" s="463"/>
      <c r="MO59" s="463"/>
      <c r="MP59" s="463"/>
      <c r="MQ59" s="463"/>
      <c r="MR59" s="463"/>
      <c r="MS59" s="463"/>
      <c r="MT59" s="463"/>
      <c r="MU59" s="463"/>
      <c r="MV59" s="463"/>
      <c r="MW59" s="463"/>
      <c r="MX59" s="463"/>
      <c r="MY59" s="463"/>
      <c r="MZ59" s="463"/>
      <c r="NA59" s="463"/>
      <c r="NB59" s="463"/>
      <c r="NC59" s="463"/>
      <c r="ND59" s="463"/>
      <c r="NE59" s="463"/>
      <c r="NF59" s="463"/>
      <c r="NG59" s="463"/>
      <c r="NH59" s="463"/>
      <c r="NI59" s="463"/>
      <c r="NJ59" s="463"/>
      <c r="NK59" s="463"/>
      <c r="NL59" s="463"/>
      <c r="NM59" s="463"/>
      <c r="NN59" s="463"/>
      <c r="NO59" s="463"/>
      <c r="NP59" s="463"/>
      <c r="NQ59" s="463"/>
      <c r="NR59" s="463"/>
      <c r="NS59" s="463"/>
      <c r="NT59" s="463"/>
      <c r="NU59" s="463"/>
      <c r="NV59" s="463"/>
      <c r="NW59" s="463"/>
      <c r="NX59" s="463"/>
      <c r="NY59" s="463"/>
      <c r="NZ59" s="463"/>
      <c r="OA59" s="463"/>
      <c r="OB59" s="463"/>
      <c r="OC59" s="463"/>
      <c r="OD59" s="463"/>
      <c r="OE59" s="463"/>
      <c r="OF59" s="463"/>
      <c r="OG59" s="463"/>
      <c r="OH59" s="463"/>
      <c r="OI59" s="463"/>
      <c r="OJ59" s="463"/>
      <c r="OK59" s="463"/>
      <c r="OL59" s="463"/>
      <c r="OM59" s="463"/>
      <c r="ON59" s="463"/>
      <c r="OO59" s="463"/>
      <c r="OP59" s="463"/>
      <c r="OQ59" s="463"/>
      <c r="OR59" s="463"/>
      <c r="OS59" s="463"/>
      <c r="OT59" s="463"/>
      <c r="OU59" s="463"/>
      <c r="OV59" s="463"/>
      <c r="OW59" s="463"/>
      <c r="OX59" s="463"/>
      <c r="OY59" s="463"/>
      <c r="OZ59" s="463"/>
      <c r="PA59" s="463"/>
      <c r="PB59" s="463"/>
      <c r="PC59" s="463"/>
      <c r="PD59" s="463"/>
      <c r="PE59" s="463"/>
      <c r="PF59" s="463"/>
      <c r="PG59" s="463"/>
      <c r="PH59" s="463"/>
      <c r="PI59" s="463"/>
      <c r="PJ59" s="463"/>
      <c r="PK59" s="463"/>
      <c r="PL59" s="463"/>
      <c r="PM59" s="463"/>
      <c r="PN59" s="463"/>
      <c r="PO59" s="463"/>
      <c r="PP59" s="463"/>
      <c r="PQ59" s="463"/>
      <c r="PR59" s="463"/>
      <c r="PS59" s="463"/>
      <c r="PT59" s="463"/>
      <c r="PU59" s="463"/>
      <c r="PV59" s="463"/>
      <c r="PW59" s="463"/>
      <c r="PX59" s="463"/>
      <c r="PY59" s="463"/>
      <c r="PZ59" s="463"/>
      <c r="QA59" s="463"/>
      <c r="QB59" s="463"/>
      <c r="QC59" s="463"/>
      <c r="QD59" s="463"/>
      <c r="QE59" s="463"/>
      <c r="QF59" s="463"/>
      <c r="QG59" s="463"/>
      <c r="QH59" s="463"/>
      <c r="QI59" s="463"/>
      <c r="QJ59" s="463"/>
      <c r="QK59" s="463"/>
      <c r="QL59" s="463"/>
      <c r="QM59" s="463"/>
      <c r="QN59" s="463"/>
      <c r="QO59" s="463"/>
      <c r="QP59" s="463"/>
      <c r="QQ59" s="463"/>
      <c r="QR59" s="463"/>
      <c r="QS59" s="463"/>
      <c r="QT59" s="463"/>
      <c r="QU59" s="463"/>
      <c r="QV59" s="463"/>
      <c r="QW59" s="463"/>
      <c r="QX59" s="463"/>
      <c r="QY59" s="463"/>
      <c r="QZ59" s="463"/>
      <c r="RA59" s="463"/>
      <c r="RB59" s="463"/>
      <c r="RC59" s="463"/>
      <c r="RD59" s="463"/>
      <c r="RE59" s="463"/>
      <c r="RF59" s="463"/>
      <c r="RG59" s="463"/>
      <c r="RH59" s="463"/>
      <c r="RI59" s="463"/>
      <c r="RJ59" s="463"/>
      <c r="RK59" s="463"/>
      <c r="RL59" s="463"/>
      <c r="RM59" s="463"/>
      <c r="RN59" s="463"/>
      <c r="RO59" s="463"/>
      <c r="RP59" s="463"/>
      <c r="RQ59" s="463"/>
      <c r="RR59" s="463"/>
      <c r="RS59" s="463"/>
      <c r="RT59" s="463"/>
      <c r="RU59" s="463"/>
      <c r="RV59" s="463"/>
      <c r="RW59" s="463"/>
      <c r="RX59" s="463"/>
      <c r="RY59" s="463"/>
      <c r="RZ59" s="463"/>
      <c r="SA59" s="463"/>
      <c r="SB59" s="463"/>
      <c r="SC59" s="463"/>
      <c r="SD59" s="463"/>
      <c r="SE59" s="463"/>
      <c r="SF59" s="463"/>
      <c r="SG59" s="463"/>
      <c r="SH59" s="463"/>
      <c r="SI59" s="463"/>
      <c r="SJ59" s="463"/>
      <c r="SK59" s="463"/>
      <c r="SL59" s="463"/>
      <c r="SM59" s="463"/>
      <c r="SN59" s="463"/>
      <c r="SO59" s="463"/>
      <c r="SP59" s="463"/>
      <c r="SQ59" s="463"/>
      <c r="SR59" s="463"/>
      <c r="SS59" s="463"/>
      <c r="ST59" s="463"/>
      <c r="SU59" s="463"/>
      <c r="SV59" s="463"/>
      <c r="SW59" s="463"/>
      <c r="SX59" s="463"/>
      <c r="SY59" s="463"/>
      <c r="SZ59" s="463"/>
      <c r="TA59" s="463"/>
      <c r="TB59" s="463"/>
      <c r="TC59" s="463"/>
      <c r="TD59" s="463"/>
      <c r="TE59" s="463"/>
      <c r="TF59" s="463"/>
      <c r="TG59" s="463"/>
      <c r="TH59" s="463"/>
      <c r="TI59" s="463"/>
      <c r="TJ59" s="463"/>
      <c r="TK59" s="463"/>
      <c r="TL59" s="463"/>
      <c r="TM59" s="463"/>
      <c r="TN59" s="463"/>
      <c r="TO59" s="463"/>
      <c r="TP59" s="463"/>
      <c r="TQ59" s="463"/>
      <c r="TR59" s="463"/>
      <c r="TS59" s="463"/>
      <c r="TT59" s="463"/>
      <c r="TU59" s="463"/>
      <c r="TV59" s="463"/>
      <c r="TW59" s="463"/>
      <c r="TX59" s="463"/>
      <c r="TY59" s="463"/>
      <c r="TZ59" s="463"/>
      <c r="UA59" s="463"/>
      <c r="UB59" s="463"/>
      <c r="UC59" s="463"/>
      <c r="UD59" s="463"/>
      <c r="UE59" s="463"/>
      <c r="UF59" s="463"/>
      <c r="UG59" s="463"/>
      <c r="UH59" s="463"/>
      <c r="UI59" s="463"/>
      <c r="UJ59" s="463"/>
      <c r="UK59" s="463"/>
      <c r="UL59" s="463"/>
      <c r="UM59" s="463"/>
      <c r="UN59" s="463"/>
      <c r="UO59" s="463"/>
      <c r="UP59" s="463"/>
      <c r="UQ59" s="463"/>
      <c r="UR59" s="463"/>
      <c r="US59" s="463"/>
      <c r="UT59" s="463"/>
      <c r="UU59" s="463"/>
      <c r="UV59" s="463"/>
      <c r="UW59" s="463"/>
      <c r="UX59" s="463"/>
      <c r="UY59" s="463"/>
      <c r="UZ59" s="463"/>
      <c r="VA59" s="463"/>
      <c r="VB59" s="463"/>
      <c r="VC59" s="463"/>
      <c r="VD59" s="463"/>
      <c r="VE59" s="463"/>
      <c r="VF59" s="463"/>
      <c r="VG59" s="463"/>
      <c r="VH59" s="463"/>
      <c r="VI59" s="463"/>
      <c r="VJ59" s="463"/>
      <c r="VK59" s="463"/>
      <c r="VL59" s="463"/>
      <c r="VM59" s="463"/>
      <c r="VN59" s="463"/>
      <c r="VO59" s="463"/>
      <c r="VP59" s="463"/>
      <c r="VQ59" s="463"/>
      <c r="VR59" s="463"/>
      <c r="VS59" s="463"/>
      <c r="VT59" s="463"/>
      <c r="VU59" s="463"/>
      <c r="VV59" s="463"/>
      <c r="VW59" s="463"/>
      <c r="VX59" s="463"/>
      <c r="VY59" s="463"/>
      <c r="VZ59" s="463"/>
      <c r="WA59" s="463"/>
      <c r="WB59" s="463"/>
      <c r="WC59" s="463"/>
      <c r="WD59" s="463"/>
      <c r="WE59" s="463"/>
      <c r="WF59" s="463"/>
      <c r="WG59" s="463"/>
      <c r="WH59" s="463"/>
      <c r="WI59" s="463"/>
      <c r="WJ59" s="463"/>
      <c r="WK59" s="463"/>
      <c r="WL59" s="463"/>
      <c r="WM59" s="463"/>
      <c r="WN59" s="463"/>
      <c r="WO59" s="463"/>
      <c r="WP59" s="463"/>
      <c r="WQ59" s="463"/>
      <c r="WR59" s="463"/>
      <c r="WS59" s="463"/>
      <c r="WT59" s="463"/>
      <c r="WU59" s="463"/>
      <c r="WV59" s="463"/>
      <c r="WW59" s="463"/>
      <c r="WX59" s="463"/>
      <c r="WY59" s="463"/>
      <c r="WZ59" s="463"/>
      <c r="XA59" s="463"/>
      <c r="XB59" s="463"/>
      <c r="XC59" s="463"/>
      <c r="XD59" s="463"/>
      <c r="XE59" s="463"/>
      <c r="XF59" s="463"/>
      <c r="XG59" s="463"/>
      <c r="XH59" s="463"/>
      <c r="XI59" s="463"/>
      <c r="XJ59" s="463"/>
      <c r="XK59" s="463"/>
      <c r="XL59" s="463"/>
      <c r="XM59" s="463"/>
      <c r="XN59" s="463"/>
      <c r="XO59" s="463"/>
      <c r="XP59" s="463"/>
      <c r="XQ59" s="463"/>
      <c r="XR59" s="463"/>
      <c r="XS59" s="463"/>
      <c r="XT59" s="463"/>
      <c r="XU59" s="463"/>
      <c r="XV59" s="463"/>
      <c r="XW59" s="463"/>
      <c r="XX59" s="463"/>
      <c r="XY59" s="463"/>
      <c r="XZ59" s="463"/>
      <c r="YA59" s="463"/>
      <c r="YB59" s="463"/>
      <c r="YC59" s="463"/>
      <c r="YD59" s="463"/>
      <c r="YE59" s="463"/>
      <c r="YF59" s="463"/>
      <c r="YG59" s="463"/>
      <c r="YH59" s="463"/>
      <c r="YI59" s="463"/>
      <c r="YJ59" s="463"/>
      <c r="YK59" s="463"/>
      <c r="YL59" s="463"/>
      <c r="YM59" s="463"/>
      <c r="YN59" s="463"/>
      <c r="YO59" s="463"/>
      <c r="YP59" s="463"/>
      <c r="YQ59" s="463"/>
      <c r="YR59" s="463"/>
      <c r="YS59" s="463"/>
      <c r="YT59" s="463"/>
      <c r="YU59" s="463"/>
      <c r="YV59" s="463"/>
      <c r="YW59" s="463"/>
      <c r="YX59" s="463"/>
      <c r="YY59" s="463"/>
      <c r="YZ59" s="463"/>
      <c r="ZA59" s="463"/>
      <c r="ZB59" s="463"/>
      <c r="ZC59" s="463"/>
      <c r="ZD59" s="463"/>
      <c r="ZE59" s="463"/>
      <c r="ZF59" s="463"/>
      <c r="ZG59" s="463"/>
      <c r="ZH59" s="463"/>
      <c r="ZI59" s="463"/>
      <c r="ZJ59" s="463"/>
      <c r="ZK59" s="463"/>
      <c r="ZL59" s="463"/>
      <c r="ZM59" s="463"/>
      <c r="ZN59" s="463"/>
      <c r="ZO59" s="463"/>
      <c r="ZP59" s="463"/>
      <c r="ZQ59" s="463"/>
      <c r="ZR59" s="463"/>
      <c r="ZS59" s="463"/>
      <c r="ZT59" s="463"/>
      <c r="ZU59" s="463"/>
      <c r="ZV59" s="463"/>
      <c r="ZW59" s="463"/>
      <c r="ZX59" s="463"/>
      <c r="ZY59" s="463"/>
      <c r="ZZ59" s="463"/>
    </row>
    <row r="60" spans="1:702" s="513" customFormat="1">
      <c r="A60" s="463"/>
      <c r="B60" s="463"/>
      <c r="C60" s="463"/>
      <c r="D60" s="512"/>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3"/>
      <c r="BD60" s="463"/>
      <c r="BE60" s="463"/>
      <c r="BF60" s="463"/>
      <c r="BG60" s="463"/>
      <c r="BH60" s="463"/>
      <c r="BI60" s="463"/>
      <c r="BJ60" s="463"/>
      <c r="BK60" s="463"/>
      <c r="BL60" s="463"/>
      <c r="BM60" s="463"/>
      <c r="BN60" s="463"/>
      <c r="BO60" s="463"/>
      <c r="BP60" s="463"/>
      <c r="BQ60" s="463"/>
      <c r="BR60" s="463"/>
      <c r="BS60" s="463"/>
      <c r="BT60" s="463"/>
      <c r="BU60" s="463"/>
      <c r="BV60" s="463"/>
      <c r="BW60" s="463"/>
      <c r="BX60" s="463"/>
      <c r="BY60" s="463"/>
      <c r="BZ60" s="463"/>
      <c r="CA60" s="463"/>
      <c r="CB60" s="463"/>
      <c r="CC60" s="463"/>
      <c r="CD60" s="463"/>
      <c r="CE60" s="463"/>
      <c r="CF60" s="463"/>
      <c r="CG60" s="463"/>
      <c r="CH60" s="463"/>
      <c r="CI60" s="463"/>
      <c r="CJ60" s="463"/>
      <c r="CK60" s="463"/>
      <c r="CL60" s="463"/>
      <c r="CM60" s="463"/>
      <c r="CN60" s="463"/>
      <c r="CO60" s="463"/>
      <c r="CP60" s="463"/>
      <c r="CQ60" s="463"/>
      <c r="CR60" s="463"/>
      <c r="CS60" s="463"/>
      <c r="CT60" s="463"/>
      <c r="CU60" s="463"/>
      <c r="CV60" s="463"/>
      <c r="CW60" s="463"/>
      <c r="CX60" s="463"/>
      <c r="CY60" s="463"/>
      <c r="CZ60" s="463"/>
      <c r="DA60" s="463"/>
      <c r="DB60" s="463"/>
      <c r="DC60" s="463"/>
      <c r="DD60" s="463"/>
      <c r="DE60" s="463"/>
      <c r="DF60" s="463"/>
      <c r="DG60" s="463"/>
      <c r="DH60" s="463"/>
      <c r="DI60" s="463"/>
      <c r="DJ60" s="463"/>
      <c r="DK60" s="463"/>
      <c r="DL60" s="463"/>
      <c r="DM60" s="463"/>
      <c r="DN60" s="463"/>
      <c r="DO60" s="463"/>
      <c r="DP60" s="463"/>
      <c r="DQ60" s="463"/>
      <c r="DR60" s="463"/>
      <c r="DS60" s="463"/>
      <c r="DT60" s="463"/>
      <c r="DU60" s="463"/>
      <c r="DV60" s="463"/>
      <c r="DW60" s="463"/>
      <c r="DX60" s="463"/>
      <c r="DY60" s="463"/>
      <c r="DZ60" s="463"/>
      <c r="EA60" s="463"/>
      <c r="EB60" s="463"/>
      <c r="EC60" s="463"/>
      <c r="ED60" s="463"/>
      <c r="EE60" s="463"/>
      <c r="EF60" s="463"/>
      <c r="EG60" s="463"/>
      <c r="EH60" s="463"/>
      <c r="EI60" s="463"/>
      <c r="EJ60" s="463"/>
      <c r="EK60" s="463"/>
      <c r="EL60" s="463"/>
      <c r="EM60" s="463"/>
      <c r="EN60" s="463"/>
      <c r="EO60" s="463"/>
      <c r="EP60" s="463"/>
      <c r="EQ60" s="463"/>
      <c r="ER60" s="463"/>
      <c r="ES60" s="463"/>
      <c r="ET60" s="463"/>
      <c r="EU60" s="463"/>
      <c r="EV60" s="463"/>
      <c r="EW60" s="463"/>
      <c r="EX60" s="463"/>
      <c r="EY60" s="463"/>
      <c r="EZ60" s="463"/>
      <c r="FA60" s="463"/>
      <c r="FB60" s="463"/>
      <c r="FC60" s="463"/>
      <c r="FD60" s="463"/>
      <c r="FE60" s="463"/>
      <c r="FF60" s="463"/>
      <c r="FG60" s="463"/>
      <c r="FH60" s="463"/>
      <c r="FI60" s="463"/>
      <c r="FJ60" s="463"/>
      <c r="FK60" s="463"/>
      <c r="FL60" s="463"/>
      <c r="FM60" s="463"/>
      <c r="FN60" s="463"/>
      <c r="FO60" s="463"/>
      <c r="FP60" s="463"/>
      <c r="FQ60" s="463"/>
      <c r="FR60" s="463"/>
      <c r="FS60" s="463"/>
      <c r="FT60" s="463"/>
      <c r="FU60" s="463"/>
      <c r="FV60" s="463"/>
      <c r="FW60" s="463"/>
      <c r="FX60" s="463"/>
      <c r="FY60" s="463"/>
      <c r="FZ60" s="463"/>
      <c r="GA60" s="463"/>
      <c r="GB60" s="463"/>
      <c r="GC60" s="463"/>
      <c r="GD60" s="463"/>
      <c r="GE60" s="463"/>
      <c r="GF60" s="463"/>
      <c r="GG60" s="463"/>
      <c r="GH60" s="463"/>
      <c r="GI60" s="463"/>
      <c r="GJ60" s="463"/>
      <c r="GK60" s="463"/>
      <c r="GL60" s="463"/>
      <c r="GM60" s="463"/>
      <c r="GN60" s="463"/>
      <c r="GO60" s="463"/>
      <c r="GP60" s="463"/>
      <c r="GQ60" s="463"/>
      <c r="GR60" s="463"/>
      <c r="GS60" s="463"/>
      <c r="GT60" s="463"/>
      <c r="GU60" s="463"/>
      <c r="GV60" s="463"/>
      <c r="GW60" s="463"/>
      <c r="GX60" s="463"/>
      <c r="GY60" s="463"/>
      <c r="GZ60" s="463"/>
      <c r="HA60" s="463"/>
      <c r="HB60" s="463"/>
      <c r="HC60" s="463"/>
      <c r="HD60" s="463"/>
      <c r="HE60" s="463"/>
      <c r="HF60" s="463"/>
      <c r="HG60" s="463"/>
      <c r="HH60" s="463"/>
      <c r="HI60" s="463"/>
      <c r="HJ60" s="463"/>
      <c r="HK60" s="463"/>
      <c r="HL60" s="463"/>
      <c r="HM60" s="463"/>
      <c r="HN60" s="463"/>
      <c r="HO60" s="463"/>
      <c r="HP60" s="463"/>
      <c r="HQ60" s="463"/>
      <c r="HR60" s="463"/>
      <c r="HS60" s="463"/>
      <c r="HT60" s="463"/>
      <c r="HU60" s="463"/>
      <c r="HV60" s="463"/>
      <c r="HW60" s="463"/>
      <c r="HX60" s="463"/>
      <c r="HY60" s="463"/>
      <c r="HZ60" s="463"/>
      <c r="IA60" s="463"/>
      <c r="IB60" s="463"/>
      <c r="IC60" s="463"/>
      <c r="ID60" s="463"/>
      <c r="IE60" s="463"/>
      <c r="IF60" s="463"/>
      <c r="IG60" s="463"/>
      <c r="IH60" s="463"/>
      <c r="II60" s="463"/>
      <c r="IJ60" s="463"/>
      <c r="IK60" s="463"/>
      <c r="IL60" s="463"/>
      <c r="IM60" s="463"/>
      <c r="IN60" s="463"/>
      <c r="IO60" s="463"/>
      <c r="IP60" s="463"/>
      <c r="IQ60" s="463"/>
      <c r="IR60" s="463"/>
      <c r="IS60" s="463"/>
      <c r="IT60" s="463"/>
      <c r="IU60" s="463"/>
      <c r="IV60" s="463"/>
      <c r="IW60" s="463"/>
      <c r="IX60" s="463"/>
      <c r="IY60" s="463"/>
      <c r="IZ60" s="463"/>
      <c r="JA60" s="463"/>
      <c r="JB60" s="463"/>
      <c r="JC60" s="463"/>
      <c r="JD60" s="463"/>
      <c r="JE60" s="463"/>
      <c r="JF60" s="463"/>
      <c r="JG60" s="463"/>
      <c r="JH60" s="463"/>
      <c r="JI60" s="463"/>
      <c r="JJ60" s="463"/>
      <c r="JK60" s="463"/>
      <c r="JL60" s="463"/>
      <c r="JM60" s="463"/>
      <c r="JN60" s="463"/>
      <c r="JO60" s="463"/>
      <c r="JP60" s="463"/>
      <c r="JQ60" s="463"/>
      <c r="JR60" s="463"/>
      <c r="JS60" s="463"/>
      <c r="JT60" s="463"/>
      <c r="JU60" s="463"/>
      <c r="JV60" s="463"/>
      <c r="JW60" s="463"/>
      <c r="JX60" s="463"/>
      <c r="JY60" s="463"/>
      <c r="JZ60" s="463"/>
      <c r="KA60" s="463"/>
      <c r="KB60" s="463"/>
      <c r="KC60" s="463"/>
      <c r="KD60" s="463"/>
      <c r="KE60" s="463"/>
      <c r="KF60" s="463"/>
      <c r="KG60" s="463"/>
      <c r="KH60" s="463"/>
      <c r="KI60" s="463"/>
      <c r="KJ60" s="463"/>
      <c r="KK60" s="463"/>
      <c r="KL60" s="463"/>
      <c r="KM60" s="463"/>
      <c r="KN60" s="463"/>
      <c r="KO60" s="463"/>
      <c r="KP60" s="463"/>
      <c r="KQ60" s="463"/>
      <c r="KR60" s="463"/>
      <c r="KS60" s="463"/>
      <c r="KT60" s="463"/>
      <c r="KU60" s="463"/>
      <c r="KV60" s="463"/>
      <c r="KW60" s="463"/>
      <c r="KX60" s="463"/>
      <c r="KY60" s="463"/>
      <c r="KZ60" s="463"/>
      <c r="LA60" s="463"/>
      <c r="LB60" s="463"/>
      <c r="LC60" s="463"/>
      <c r="LD60" s="463"/>
      <c r="LE60" s="463"/>
      <c r="LF60" s="463"/>
      <c r="LG60" s="463"/>
      <c r="LH60" s="463"/>
      <c r="LI60" s="463"/>
      <c r="LJ60" s="463"/>
      <c r="LK60" s="463"/>
      <c r="LL60" s="463"/>
      <c r="LM60" s="463"/>
      <c r="LN60" s="463"/>
      <c r="LO60" s="463"/>
      <c r="LP60" s="463"/>
      <c r="LQ60" s="463"/>
      <c r="LR60" s="463"/>
      <c r="LS60" s="463"/>
      <c r="LT60" s="463"/>
      <c r="LU60" s="463"/>
      <c r="LV60" s="463"/>
      <c r="LW60" s="463"/>
      <c r="LX60" s="463"/>
      <c r="LY60" s="463"/>
      <c r="LZ60" s="463"/>
      <c r="MA60" s="463"/>
      <c r="MB60" s="463"/>
      <c r="MC60" s="463"/>
      <c r="MD60" s="463"/>
      <c r="ME60" s="463"/>
      <c r="MF60" s="463"/>
      <c r="MG60" s="463"/>
      <c r="MH60" s="463"/>
      <c r="MI60" s="463"/>
      <c r="MJ60" s="463"/>
      <c r="MK60" s="463"/>
      <c r="ML60" s="463"/>
      <c r="MM60" s="463"/>
      <c r="MN60" s="463"/>
      <c r="MO60" s="463"/>
      <c r="MP60" s="463"/>
      <c r="MQ60" s="463"/>
      <c r="MR60" s="463"/>
      <c r="MS60" s="463"/>
      <c r="MT60" s="463"/>
      <c r="MU60" s="463"/>
      <c r="MV60" s="463"/>
      <c r="MW60" s="463"/>
      <c r="MX60" s="463"/>
      <c r="MY60" s="463"/>
      <c r="MZ60" s="463"/>
      <c r="NA60" s="463"/>
      <c r="NB60" s="463"/>
      <c r="NC60" s="463"/>
      <c r="ND60" s="463"/>
      <c r="NE60" s="463"/>
      <c r="NF60" s="463"/>
      <c r="NG60" s="463"/>
      <c r="NH60" s="463"/>
      <c r="NI60" s="463"/>
      <c r="NJ60" s="463"/>
      <c r="NK60" s="463"/>
      <c r="NL60" s="463"/>
      <c r="NM60" s="463"/>
      <c r="NN60" s="463"/>
      <c r="NO60" s="463"/>
      <c r="NP60" s="463"/>
      <c r="NQ60" s="463"/>
      <c r="NR60" s="463"/>
      <c r="NS60" s="463"/>
      <c r="NT60" s="463"/>
      <c r="NU60" s="463"/>
      <c r="NV60" s="463"/>
      <c r="NW60" s="463"/>
      <c r="NX60" s="463"/>
      <c r="NY60" s="463"/>
      <c r="NZ60" s="463"/>
      <c r="OA60" s="463"/>
      <c r="OB60" s="463"/>
      <c r="OC60" s="463"/>
      <c r="OD60" s="463"/>
      <c r="OE60" s="463"/>
      <c r="OF60" s="463"/>
      <c r="OG60" s="463"/>
      <c r="OH60" s="463"/>
      <c r="OI60" s="463"/>
      <c r="OJ60" s="463"/>
      <c r="OK60" s="463"/>
      <c r="OL60" s="463"/>
      <c r="OM60" s="463"/>
      <c r="ON60" s="463"/>
      <c r="OO60" s="463"/>
      <c r="OP60" s="463"/>
      <c r="OQ60" s="463"/>
      <c r="OR60" s="463"/>
      <c r="OS60" s="463"/>
      <c r="OT60" s="463"/>
      <c r="OU60" s="463"/>
      <c r="OV60" s="463"/>
      <c r="OW60" s="463"/>
      <c r="OX60" s="463"/>
      <c r="OY60" s="463"/>
      <c r="OZ60" s="463"/>
      <c r="PA60" s="463"/>
      <c r="PB60" s="463"/>
      <c r="PC60" s="463"/>
      <c r="PD60" s="463"/>
      <c r="PE60" s="463"/>
      <c r="PF60" s="463"/>
      <c r="PG60" s="463"/>
      <c r="PH60" s="463"/>
      <c r="PI60" s="463"/>
      <c r="PJ60" s="463"/>
      <c r="PK60" s="463"/>
      <c r="PL60" s="463"/>
      <c r="PM60" s="463"/>
      <c r="PN60" s="463"/>
      <c r="PO60" s="463"/>
      <c r="PP60" s="463"/>
      <c r="PQ60" s="463"/>
      <c r="PR60" s="463"/>
      <c r="PS60" s="463"/>
      <c r="PT60" s="463"/>
      <c r="PU60" s="463"/>
      <c r="PV60" s="463"/>
      <c r="PW60" s="463"/>
      <c r="PX60" s="463"/>
      <c r="PY60" s="463"/>
      <c r="PZ60" s="463"/>
      <c r="QA60" s="463"/>
      <c r="QB60" s="463"/>
      <c r="QC60" s="463"/>
      <c r="QD60" s="463"/>
      <c r="QE60" s="463"/>
      <c r="QF60" s="463"/>
      <c r="QG60" s="463"/>
      <c r="QH60" s="463"/>
      <c r="QI60" s="463"/>
      <c r="QJ60" s="463"/>
      <c r="QK60" s="463"/>
      <c r="QL60" s="463"/>
      <c r="QM60" s="463"/>
      <c r="QN60" s="463"/>
      <c r="QO60" s="463"/>
      <c r="QP60" s="463"/>
      <c r="QQ60" s="463"/>
      <c r="QR60" s="463"/>
      <c r="QS60" s="463"/>
      <c r="QT60" s="463"/>
      <c r="QU60" s="463"/>
      <c r="QV60" s="463"/>
      <c r="QW60" s="463"/>
      <c r="QX60" s="463"/>
      <c r="QY60" s="463"/>
      <c r="QZ60" s="463"/>
      <c r="RA60" s="463"/>
      <c r="RB60" s="463"/>
      <c r="RC60" s="463"/>
      <c r="RD60" s="463"/>
      <c r="RE60" s="463"/>
      <c r="RF60" s="463"/>
      <c r="RG60" s="463"/>
      <c r="RH60" s="463"/>
      <c r="RI60" s="463"/>
      <c r="RJ60" s="463"/>
      <c r="RK60" s="463"/>
      <c r="RL60" s="463"/>
      <c r="RM60" s="463"/>
      <c r="RN60" s="463"/>
      <c r="RO60" s="463"/>
      <c r="RP60" s="463"/>
      <c r="RQ60" s="463"/>
      <c r="RR60" s="463"/>
      <c r="RS60" s="463"/>
      <c r="RT60" s="463"/>
      <c r="RU60" s="463"/>
      <c r="RV60" s="463"/>
      <c r="RW60" s="463"/>
      <c r="RX60" s="463"/>
      <c r="RY60" s="463"/>
      <c r="RZ60" s="463"/>
      <c r="SA60" s="463"/>
      <c r="SB60" s="463"/>
      <c r="SC60" s="463"/>
      <c r="SD60" s="463"/>
      <c r="SE60" s="463"/>
      <c r="SF60" s="463"/>
      <c r="SG60" s="463"/>
      <c r="SH60" s="463"/>
      <c r="SI60" s="463"/>
      <c r="SJ60" s="463"/>
      <c r="SK60" s="463"/>
      <c r="SL60" s="463"/>
      <c r="SM60" s="463"/>
      <c r="SN60" s="463"/>
      <c r="SO60" s="463"/>
      <c r="SP60" s="463"/>
      <c r="SQ60" s="463"/>
      <c r="SR60" s="463"/>
      <c r="SS60" s="463"/>
      <c r="ST60" s="463"/>
      <c r="SU60" s="463"/>
      <c r="SV60" s="463"/>
      <c r="SW60" s="463"/>
      <c r="SX60" s="463"/>
      <c r="SY60" s="463"/>
      <c r="SZ60" s="463"/>
      <c r="TA60" s="463"/>
      <c r="TB60" s="463"/>
      <c r="TC60" s="463"/>
      <c r="TD60" s="463"/>
      <c r="TE60" s="463"/>
      <c r="TF60" s="463"/>
      <c r="TG60" s="463"/>
      <c r="TH60" s="463"/>
      <c r="TI60" s="463"/>
      <c r="TJ60" s="463"/>
      <c r="TK60" s="463"/>
      <c r="TL60" s="463"/>
      <c r="TM60" s="463"/>
      <c r="TN60" s="463"/>
      <c r="TO60" s="463"/>
      <c r="TP60" s="463"/>
      <c r="TQ60" s="463"/>
      <c r="TR60" s="463"/>
      <c r="TS60" s="463"/>
      <c r="TT60" s="463"/>
      <c r="TU60" s="463"/>
      <c r="TV60" s="463"/>
      <c r="TW60" s="463"/>
      <c r="TX60" s="463"/>
      <c r="TY60" s="463"/>
      <c r="TZ60" s="463"/>
      <c r="UA60" s="463"/>
      <c r="UB60" s="463"/>
      <c r="UC60" s="463"/>
      <c r="UD60" s="463"/>
      <c r="UE60" s="463"/>
      <c r="UF60" s="463"/>
      <c r="UG60" s="463"/>
      <c r="UH60" s="463"/>
      <c r="UI60" s="463"/>
      <c r="UJ60" s="463"/>
      <c r="UK60" s="463"/>
      <c r="UL60" s="463"/>
      <c r="UM60" s="463"/>
      <c r="UN60" s="463"/>
      <c r="UO60" s="463"/>
      <c r="UP60" s="463"/>
      <c r="UQ60" s="463"/>
      <c r="UR60" s="463"/>
      <c r="US60" s="463"/>
      <c r="UT60" s="463"/>
      <c r="UU60" s="463"/>
      <c r="UV60" s="463"/>
      <c r="UW60" s="463"/>
      <c r="UX60" s="463"/>
      <c r="UY60" s="463"/>
      <c r="UZ60" s="463"/>
      <c r="VA60" s="463"/>
      <c r="VB60" s="463"/>
      <c r="VC60" s="463"/>
      <c r="VD60" s="463"/>
      <c r="VE60" s="463"/>
      <c r="VF60" s="463"/>
      <c r="VG60" s="463"/>
      <c r="VH60" s="463"/>
      <c r="VI60" s="463"/>
      <c r="VJ60" s="463"/>
      <c r="VK60" s="463"/>
      <c r="VL60" s="463"/>
      <c r="VM60" s="463"/>
      <c r="VN60" s="463"/>
      <c r="VO60" s="463"/>
      <c r="VP60" s="463"/>
      <c r="VQ60" s="463"/>
      <c r="VR60" s="463"/>
      <c r="VS60" s="463"/>
      <c r="VT60" s="463"/>
      <c r="VU60" s="463"/>
      <c r="VV60" s="463"/>
      <c r="VW60" s="463"/>
      <c r="VX60" s="463"/>
      <c r="VY60" s="463"/>
      <c r="VZ60" s="463"/>
      <c r="WA60" s="463"/>
      <c r="WB60" s="463"/>
      <c r="WC60" s="463"/>
      <c r="WD60" s="463"/>
      <c r="WE60" s="463"/>
      <c r="WF60" s="463"/>
      <c r="WG60" s="463"/>
      <c r="WH60" s="463"/>
      <c r="WI60" s="463"/>
      <c r="WJ60" s="463"/>
      <c r="WK60" s="463"/>
      <c r="WL60" s="463"/>
      <c r="WM60" s="463"/>
      <c r="WN60" s="463"/>
      <c r="WO60" s="463"/>
      <c r="WP60" s="463"/>
      <c r="WQ60" s="463"/>
      <c r="WR60" s="463"/>
      <c r="WS60" s="463"/>
      <c r="WT60" s="463"/>
      <c r="WU60" s="463"/>
      <c r="WV60" s="463"/>
      <c r="WW60" s="463"/>
      <c r="WX60" s="463"/>
      <c r="WY60" s="463"/>
      <c r="WZ60" s="463"/>
      <c r="XA60" s="463"/>
      <c r="XB60" s="463"/>
      <c r="XC60" s="463"/>
      <c r="XD60" s="463"/>
      <c r="XE60" s="463"/>
      <c r="XF60" s="463"/>
      <c r="XG60" s="463"/>
      <c r="XH60" s="463"/>
      <c r="XI60" s="463"/>
      <c r="XJ60" s="463"/>
      <c r="XK60" s="463"/>
      <c r="XL60" s="463"/>
      <c r="XM60" s="463"/>
      <c r="XN60" s="463"/>
      <c r="XO60" s="463"/>
      <c r="XP60" s="463"/>
      <c r="XQ60" s="463"/>
      <c r="XR60" s="463"/>
      <c r="XS60" s="463"/>
      <c r="XT60" s="463"/>
      <c r="XU60" s="463"/>
      <c r="XV60" s="463"/>
      <c r="XW60" s="463"/>
      <c r="XX60" s="463"/>
      <c r="XY60" s="463"/>
      <c r="XZ60" s="463"/>
      <c r="YA60" s="463"/>
      <c r="YB60" s="463"/>
      <c r="YC60" s="463"/>
      <c r="YD60" s="463"/>
      <c r="YE60" s="463"/>
      <c r="YF60" s="463"/>
      <c r="YG60" s="463"/>
      <c r="YH60" s="463"/>
      <c r="YI60" s="463"/>
      <c r="YJ60" s="463"/>
      <c r="YK60" s="463"/>
      <c r="YL60" s="463"/>
      <c r="YM60" s="463"/>
      <c r="YN60" s="463"/>
      <c r="YO60" s="463"/>
      <c r="YP60" s="463"/>
      <c r="YQ60" s="463"/>
      <c r="YR60" s="463"/>
      <c r="YS60" s="463"/>
      <c r="YT60" s="463"/>
      <c r="YU60" s="463"/>
      <c r="YV60" s="463"/>
      <c r="YW60" s="463"/>
      <c r="YX60" s="463"/>
      <c r="YY60" s="463"/>
      <c r="YZ60" s="463"/>
      <c r="ZA60" s="463"/>
      <c r="ZB60" s="463"/>
      <c r="ZC60" s="463"/>
      <c r="ZD60" s="463"/>
      <c r="ZE60" s="463"/>
      <c r="ZF60" s="463"/>
      <c r="ZG60" s="463"/>
      <c r="ZH60" s="463"/>
      <c r="ZI60" s="463"/>
      <c r="ZJ60" s="463"/>
      <c r="ZK60" s="463"/>
      <c r="ZL60" s="463"/>
      <c r="ZM60" s="463"/>
      <c r="ZN60" s="463"/>
      <c r="ZO60" s="463"/>
      <c r="ZP60" s="463"/>
      <c r="ZQ60" s="463"/>
      <c r="ZR60" s="463"/>
      <c r="ZS60" s="463"/>
      <c r="ZT60" s="463"/>
      <c r="ZU60" s="463"/>
      <c r="ZV60" s="463"/>
      <c r="ZW60" s="463"/>
      <c r="ZX60" s="463"/>
      <c r="ZY60" s="463"/>
      <c r="ZZ60" s="463"/>
    </row>
    <row r="79" ht="14.45" customHeight="1"/>
    <row r="80" ht="54.6" customHeight="1"/>
    <row r="81" ht="12.75" customHeight="1"/>
    <row r="82" ht="15" customHeight="1"/>
  </sheetData>
  <mergeCells count="19">
    <mergeCell ref="H2:J2"/>
    <mergeCell ref="K2:K3"/>
    <mergeCell ref="L2:M2"/>
    <mergeCell ref="A32:A44"/>
    <mergeCell ref="B32:B36"/>
    <mergeCell ref="N2:O2"/>
    <mergeCell ref="A4:A31"/>
    <mergeCell ref="B4:B11"/>
    <mergeCell ref="B12:B17"/>
    <mergeCell ref="B18:B23"/>
    <mergeCell ref="B24:B26"/>
    <mergeCell ref="B27:B30"/>
    <mergeCell ref="A2:A3"/>
    <mergeCell ref="B2:B3"/>
    <mergeCell ref="C2:C3"/>
    <mergeCell ref="D2:D3"/>
    <mergeCell ref="E2:G2"/>
    <mergeCell ref="B37:B40"/>
    <mergeCell ref="B41:B43"/>
  </mergeCells>
  <printOptions horizontalCentered="1"/>
  <pageMargins left="0.43307086614173229" right="0.43307086614173229" top="0.74803149606299213" bottom="0.74803149606299213" header="0.31496062992125984" footer="0.31496062992125984"/>
  <pageSetup paperSize="9"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85" zoomScaleNormal="130" zoomScaleSheetLayoutView="85" workbookViewId="0">
      <selection activeCell="I42" sqref="I42"/>
    </sheetView>
  </sheetViews>
  <sheetFormatPr defaultColWidth="9.140625" defaultRowHeight="11.25"/>
  <cols>
    <col min="1" max="1" width="7.85546875" style="542" customWidth="1"/>
    <col min="2" max="2" width="10.28515625" style="542" customWidth="1"/>
    <col min="3" max="3" width="21.28515625" style="542" customWidth="1"/>
    <col min="4" max="4" width="11" style="542" bestFit="1" customWidth="1"/>
    <col min="5" max="5" width="7.5703125" style="542" customWidth="1"/>
    <col min="6" max="6" width="9" style="542" customWidth="1"/>
    <col min="7" max="8" width="7.42578125" style="542" customWidth="1"/>
    <col min="9" max="9" width="8" style="542" bestFit="1" customWidth="1"/>
    <col min="10" max="11" width="7" style="542" bestFit="1" customWidth="1"/>
    <col min="12" max="12" width="8.28515625" style="542" customWidth="1"/>
    <col min="13" max="14" width="9" style="542" customWidth="1"/>
    <col min="15" max="16384" width="9.140625" style="542"/>
  </cols>
  <sheetData>
    <row r="1" spans="1:16">
      <c r="A1" s="540" t="s">
        <v>1197</v>
      </c>
      <c r="B1" s="540"/>
      <c r="C1" s="541"/>
      <c r="D1" s="541"/>
      <c r="E1" s="540"/>
      <c r="F1" s="540"/>
      <c r="G1" s="540"/>
      <c r="H1" s="540"/>
      <c r="I1" s="540"/>
      <c r="J1" s="540"/>
      <c r="K1" s="540"/>
      <c r="L1" s="540"/>
      <c r="M1" s="540"/>
      <c r="N1" s="540"/>
      <c r="O1" s="540"/>
      <c r="P1" s="540"/>
    </row>
    <row r="2" spans="1:16" ht="29.45" customHeight="1">
      <c r="A2" s="1116" t="s">
        <v>1065</v>
      </c>
      <c r="B2" s="1116" t="s">
        <v>643</v>
      </c>
      <c r="C2" s="1128" t="s">
        <v>1041</v>
      </c>
      <c r="D2" s="760"/>
      <c r="E2" s="1116" t="s">
        <v>1037</v>
      </c>
      <c r="F2" s="1116" t="s">
        <v>432</v>
      </c>
      <c r="G2" s="1116"/>
      <c r="H2" s="1116"/>
      <c r="I2" s="1116" t="s">
        <v>1036</v>
      </c>
      <c r="J2" s="1116"/>
      <c r="K2" s="1116"/>
      <c r="L2" s="1116" t="s">
        <v>1035</v>
      </c>
      <c r="M2" s="1116" t="s">
        <v>1034</v>
      </c>
      <c r="N2" s="1116"/>
      <c r="O2" s="1116" t="s">
        <v>1195</v>
      </c>
      <c r="P2" s="1116"/>
    </row>
    <row r="3" spans="1:16" ht="33.75">
      <c r="A3" s="1116"/>
      <c r="B3" s="1116"/>
      <c r="C3" s="1128"/>
      <c r="D3" s="760" t="s">
        <v>1066</v>
      </c>
      <c r="E3" s="1116"/>
      <c r="F3" s="756" t="s">
        <v>1153</v>
      </c>
      <c r="G3" s="420">
        <v>44621</v>
      </c>
      <c r="H3" s="420">
        <v>44652</v>
      </c>
      <c r="I3" s="756" t="s">
        <v>1153</v>
      </c>
      <c r="J3" s="420">
        <v>44621</v>
      </c>
      <c r="K3" s="420">
        <v>44652</v>
      </c>
      <c r="L3" s="1116"/>
      <c r="M3" s="543">
        <v>44648</v>
      </c>
      <c r="N3" s="420">
        <v>44652</v>
      </c>
      <c r="O3" s="543" t="s">
        <v>1033</v>
      </c>
      <c r="P3" s="543" t="s">
        <v>1032</v>
      </c>
    </row>
    <row r="4" spans="1:16" ht="12.6" customHeight="1">
      <c r="A4" s="1126" t="s">
        <v>414</v>
      </c>
      <c r="B4" s="1126" t="s">
        <v>654</v>
      </c>
      <c r="C4" s="544" t="s">
        <v>1067</v>
      </c>
      <c r="D4" s="545" t="s">
        <v>1068</v>
      </c>
      <c r="E4" s="546" t="s">
        <v>1022</v>
      </c>
      <c r="F4" s="547">
        <v>4</v>
      </c>
      <c r="G4" s="547">
        <v>2</v>
      </c>
      <c r="H4" s="547">
        <v>4</v>
      </c>
      <c r="I4" s="547">
        <v>0.1232</v>
      </c>
      <c r="J4" s="792">
        <v>5.7669999999999999E-2</v>
      </c>
      <c r="K4" s="792">
        <v>0.1232</v>
      </c>
      <c r="L4" s="547" t="s">
        <v>1039</v>
      </c>
      <c r="M4" s="743">
        <v>3056.5</v>
      </c>
      <c r="N4" s="743">
        <v>3217.5</v>
      </c>
      <c r="O4" s="793">
        <v>1.05</v>
      </c>
      <c r="P4" s="743">
        <v>5.0665384615384612E-2</v>
      </c>
    </row>
    <row r="5" spans="1:16" ht="12.6" customHeight="1">
      <c r="A5" s="1126"/>
      <c r="B5" s="1126"/>
      <c r="C5" s="548" t="s">
        <v>1069</v>
      </c>
      <c r="D5" s="545" t="s">
        <v>1070</v>
      </c>
      <c r="E5" s="546" t="s">
        <v>1022</v>
      </c>
      <c r="F5" s="547">
        <v>13</v>
      </c>
      <c r="G5" s="547">
        <v>61</v>
      </c>
      <c r="H5" s="547">
        <v>13</v>
      </c>
      <c r="I5" s="547">
        <v>0.28599000000000002</v>
      </c>
      <c r="J5" s="792">
        <v>1.2176599999999997</v>
      </c>
      <c r="K5" s="792">
        <v>0.28599000000000002</v>
      </c>
      <c r="L5" s="547" t="s">
        <v>1039</v>
      </c>
      <c r="M5" s="743">
        <v>2173</v>
      </c>
      <c r="N5" s="743">
        <v>2200</v>
      </c>
      <c r="O5" s="793">
        <v>2.7</v>
      </c>
      <c r="P5" s="793">
        <v>9.0694807692307686E-2</v>
      </c>
    </row>
    <row r="6" spans="1:16" ht="12.6" customHeight="1">
      <c r="A6" s="1126"/>
      <c r="B6" s="1126"/>
      <c r="C6" s="548" t="s">
        <v>1071</v>
      </c>
      <c r="D6" s="545" t="s">
        <v>1072</v>
      </c>
      <c r="E6" s="546" t="s">
        <v>1004</v>
      </c>
      <c r="F6" s="547">
        <v>55334</v>
      </c>
      <c r="G6" s="547">
        <v>37503</v>
      </c>
      <c r="H6" s="547">
        <v>55334</v>
      </c>
      <c r="I6" s="547">
        <v>2005.2920800000002</v>
      </c>
      <c r="J6" s="792">
        <v>1366.8844200000003</v>
      </c>
      <c r="K6" s="792">
        <v>2005.2920800000002</v>
      </c>
      <c r="L6" s="547" t="s">
        <v>1039</v>
      </c>
      <c r="M6" s="743">
        <v>7288</v>
      </c>
      <c r="N6" s="743">
        <v>7330</v>
      </c>
      <c r="O6" s="793">
        <v>6791.35</v>
      </c>
      <c r="P6" s="793">
        <v>245.23124700000002</v>
      </c>
    </row>
    <row r="7" spans="1:16" ht="12.6" customHeight="1">
      <c r="A7" s="1126"/>
      <c r="B7" s="1126"/>
      <c r="C7" s="548" t="s">
        <v>1136</v>
      </c>
      <c r="D7" s="545" t="s">
        <v>1136</v>
      </c>
      <c r="E7" s="546" t="s">
        <v>1137</v>
      </c>
      <c r="F7" s="547">
        <v>271</v>
      </c>
      <c r="G7" s="547">
        <v>155</v>
      </c>
      <c r="H7" s="547">
        <v>271</v>
      </c>
      <c r="I7" s="547">
        <v>7.8613099999999996</v>
      </c>
      <c r="J7" s="792">
        <v>4.5395799999999999</v>
      </c>
      <c r="K7" s="792">
        <v>7.8613099999999996</v>
      </c>
      <c r="L7" s="547" t="s">
        <v>1138</v>
      </c>
      <c r="M7" s="743">
        <v>1463</v>
      </c>
      <c r="N7" s="743">
        <v>1500</v>
      </c>
      <c r="O7" s="743">
        <v>55.8</v>
      </c>
      <c r="P7" s="743">
        <v>1.6121003000000003</v>
      </c>
    </row>
    <row r="8" spans="1:16" ht="12.6" customHeight="1">
      <c r="A8" s="1126"/>
      <c r="B8" s="1126"/>
      <c r="C8" s="548" t="s">
        <v>1073</v>
      </c>
      <c r="D8" s="545" t="s">
        <v>1074</v>
      </c>
      <c r="E8" s="546" t="s">
        <v>1022</v>
      </c>
      <c r="F8" s="547">
        <v>0</v>
      </c>
      <c r="G8" s="547">
        <v>0</v>
      </c>
      <c r="H8" s="547">
        <v>0</v>
      </c>
      <c r="I8" s="547">
        <v>0</v>
      </c>
      <c r="J8" s="792">
        <v>0</v>
      </c>
      <c r="K8" s="792">
        <v>0</v>
      </c>
      <c r="L8" s="547" t="s">
        <v>1039</v>
      </c>
      <c r="M8" s="743" t="s">
        <v>1133</v>
      </c>
      <c r="N8" s="743" t="s">
        <v>1133</v>
      </c>
      <c r="O8" s="743" t="s">
        <v>1133</v>
      </c>
      <c r="P8" s="743" t="s">
        <v>1133</v>
      </c>
    </row>
    <row r="9" spans="1:16" ht="12.6" customHeight="1">
      <c r="A9" s="1126"/>
      <c r="B9" s="1126"/>
      <c r="C9" s="548" t="s">
        <v>1075</v>
      </c>
      <c r="D9" s="545" t="s">
        <v>1076</v>
      </c>
      <c r="E9" s="546" t="s">
        <v>1022</v>
      </c>
      <c r="F9" s="547">
        <v>116709</v>
      </c>
      <c r="G9" s="547">
        <v>154530</v>
      </c>
      <c r="H9" s="547">
        <v>116709</v>
      </c>
      <c r="I9" s="547">
        <v>3536.9188600000016</v>
      </c>
      <c r="J9" s="792">
        <v>4939.0008499999994</v>
      </c>
      <c r="K9" s="792">
        <v>3536.9188600000016</v>
      </c>
      <c r="L9" s="547" t="s">
        <v>1039</v>
      </c>
      <c r="M9" s="743">
        <v>3175</v>
      </c>
      <c r="N9" s="743">
        <v>2791</v>
      </c>
      <c r="O9" s="793">
        <v>15417.3</v>
      </c>
      <c r="P9" s="793">
        <v>466.5742477</v>
      </c>
    </row>
    <row r="10" spans="1:16" ht="12.6" customHeight="1">
      <c r="A10" s="1126"/>
      <c r="B10" s="1126"/>
      <c r="C10" s="548" t="s">
        <v>443</v>
      </c>
      <c r="D10" s="545" t="s">
        <v>443</v>
      </c>
      <c r="E10" s="546" t="s">
        <v>1022</v>
      </c>
      <c r="F10" s="547">
        <v>0</v>
      </c>
      <c r="G10" s="547">
        <v>0</v>
      </c>
      <c r="H10" s="547">
        <v>0</v>
      </c>
      <c r="I10" s="547">
        <v>0</v>
      </c>
      <c r="J10" s="792">
        <v>0</v>
      </c>
      <c r="K10" s="792">
        <v>0</v>
      </c>
      <c r="L10" s="547" t="s">
        <v>1138</v>
      </c>
      <c r="M10" s="743">
        <v>1421.35</v>
      </c>
      <c r="N10" s="743">
        <v>1591.75</v>
      </c>
      <c r="O10" s="793">
        <v>0</v>
      </c>
      <c r="P10" s="793" t="s">
        <v>1062</v>
      </c>
    </row>
    <row r="11" spans="1:16" ht="12.6" customHeight="1">
      <c r="A11" s="1126"/>
      <c r="B11" s="1126"/>
      <c r="C11" s="548" t="s">
        <v>1077</v>
      </c>
      <c r="D11" s="545" t="s">
        <v>1078</v>
      </c>
      <c r="E11" s="546" t="s">
        <v>1004</v>
      </c>
      <c r="F11" s="547">
        <v>39835</v>
      </c>
      <c r="G11" s="547">
        <v>20382</v>
      </c>
      <c r="H11" s="547">
        <v>39835</v>
      </c>
      <c r="I11" s="547">
        <v>2475.8694500000006</v>
      </c>
      <c r="J11" s="792">
        <v>1103.5098700000001</v>
      </c>
      <c r="K11" s="792">
        <v>2475.8694500000006</v>
      </c>
      <c r="L11" s="547" t="s">
        <v>1039</v>
      </c>
      <c r="M11" s="743">
        <v>11196</v>
      </c>
      <c r="N11" s="743">
        <v>12180</v>
      </c>
      <c r="O11" s="793">
        <v>4126.8999999999996</v>
      </c>
      <c r="P11" s="793">
        <v>256.29878361249996</v>
      </c>
    </row>
    <row r="12" spans="1:16" ht="12.6" customHeight="1">
      <c r="A12" s="1126"/>
      <c r="B12" s="1126"/>
      <c r="C12" s="548" t="s">
        <v>1079</v>
      </c>
      <c r="D12" s="545" t="s">
        <v>1080</v>
      </c>
      <c r="E12" s="546" t="s">
        <v>1004</v>
      </c>
      <c r="F12" s="547">
        <v>80206</v>
      </c>
      <c r="G12" s="547">
        <v>78261</v>
      </c>
      <c r="H12" s="547">
        <v>80206</v>
      </c>
      <c r="I12" s="547">
        <v>5107.7848299999996</v>
      </c>
      <c r="J12" s="792">
        <v>4466.9736649999977</v>
      </c>
      <c r="K12" s="792">
        <v>5107.7848299999996</v>
      </c>
      <c r="L12" s="547" t="s">
        <v>1039</v>
      </c>
      <c r="M12" s="743">
        <v>12172</v>
      </c>
      <c r="N12" s="743">
        <v>12494</v>
      </c>
      <c r="O12" s="793">
        <v>11683.55</v>
      </c>
      <c r="P12" s="793">
        <v>741.35730051250005</v>
      </c>
    </row>
    <row r="13" spans="1:16" ht="12.6" customHeight="1">
      <c r="A13" s="1126"/>
      <c r="B13" s="1126"/>
      <c r="C13" s="548" t="s">
        <v>1081</v>
      </c>
      <c r="D13" s="545" t="s">
        <v>1082</v>
      </c>
      <c r="E13" s="546" t="s">
        <v>1022</v>
      </c>
      <c r="F13" s="547">
        <v>164784</v>
      </c>
      <c r="G13" s="547">
        <v>165329</v>
      </c>
      <c r="H13" s="547">
        <v>164784</v>
      </c>
      <c r="I13" s="547">
        <v>5354.0273249999982</v>
      </c>
      <c r="J13" s="792">
        <v>4862.5719124999996</v>
      </c>
      <c r="K13" s="792">
        <v>5354.0273249999982</v>
      </c>
      <c r="L13" s="547" t="s">
        <v>1039</v>
      </c>
      <c r="M13" s="743">
        <v>6331</v>
      </c>
      <c r="N13" s="743">
        <v>6331</v>
      </c>
      <c r="O13" s="793">
        <v>16394.2</v>
      </c>
      <c r="P13" s="793">
        <v>530.23720878749987</v>
      </c>
    </row>
    <row r="14" spans="1:16" ht="12.6" customHeight="1">
      <c r="A14" s="1126"/>
      <c r="B14" s="1126"/>
      <c r="C14" s="548" t="s">
        <v>1083</v>
      </c>
      <c r="D14" s="545" t="s">
        <v>1084</v>
      </c>
      <c r="E14" s="546" t="s">
        <v>1022</v>
      </c>
      <c r="F14" s="547">
        <v>0</v>
      </c>
      <c r="G14" s="547">
        <v>0</v>
      </c>
      <c r="H14" s="547">
        <v>0</v>
      </c>
      <c r="I14" s="547">
        <v>0</v>
      </c>
      <c r="J14" s="792">
        <v>0</v>
      </c>
      <c r="K14" s="792">
        <v>0</v>
      </c>
      <c r="L14" s="547" t="s">
        <v>1085</v>
      </c>
      <c r="M14" s="743">
        <v>1172</v>
      </c>
      <c r="N14" s="743">
        <v>1192.5</v>
      </c>
      <c r="O14" s="793">
        <v>0</v>
      </c>
      <c r="P14" s="793" t="s">
        <v>1062</v>
      </c>
    </row>
    <row r="15" spans="1:16" ht="12.6" customHeight="1">
      <c r="A15" s="1126"/>
      <c r="B15" s="1126"/>
      <c r="C15" s="548" t="s">
        <v>1086</v>
      </c>
      <c r="D15" s="545" t="s">
        <v>1087</v>
      </c>
      <c r="E15" s="546" t="s">
        <v>1088</v>
      </c>
      <c r="F15" s="547">
        <v>41778</v>
      </c>
      <c r="G15" s="547">
        <v>42215</v>
      </c>
      <c r="H15" s="547">
        <v>41778</v>
      </c>
      <c r="I15" s="547">
        <v>2826.4017899999994</v>
      </c>
      <c r="J15" s="792">
        <v>2670.1329899999996</v>
      </c>
      <c r="K15" s="792">
        <v>2826.4017899999994</v>
      </c>
      <c r="L15" s="547" t="s">
        <v>1039</v>
      </c>
      <c r="M15" s="743">
        <v>21530</v>
      </c>
      <c r="N15" s="743">
        <v>21885</v>
      </c>
      <c r="O15" s="793">
        <v>5607.1</v>
      </c>
      <c r="P15" s="793">
        <v>377.65457637000003</v>
      </c>
    </row>
    <row r="16" spans="1:16" ht="12.6" customHeight="1">
      <c r="A16" s="1126"/>
      <c r="B16" s="1126"/>
      <c r="C16" s="548" t="s">
        <v>444</v>
      </c>
      <c r="D16" s="545" t="s">
        <v>1089</v>
      </c>
      <c r="E16" s="546" t="s">
        <v>1018</v>
      </c>
      <c r="F16" s="547">
        <v>9589</v>
      </c>
      <c r="G16" s="547">
        <v>28195</v>
      </c>
      <c r="H16" s="547">
        <v>9589</v>
      </c>
      <c r="I16" s="547">
        <v>418.80845000000016</v>
      </c>
      <c r="J16" s="792">
        <v>1168.7990900000002</v>
      </c>
      <c r="K16" s="792">
        <v>418.80845000000016</v>
      </c>
      <c r="L16" s="547" t="s">
        <v>1090</v>
      </c>
      <c r="M16" s="743">
        <v>2181.5</v>
      </c>
      <c r="N16" s="743">
        <v>2200.8000000000002</v>
      </c>
      <c r="O16" s="793">
        <v>1381.7</v>
      </c>
      <c r="P16" s="793">
        <v>60.215991499999994</v>
      </c>
    </row>
    <row r="17" spans="1:16" ht="12.6" customHeight="1">
      <c r="A17" s="1126"/>
      <c r="B17" s="1126"/>
      <c r="C17" s="548" t="s">
        <v>1091</v>
      </c>
      <c r="D17" s="545" t="s">
        <v>1092</v>
      </c>
      <c r="E17" s="546" t="s">
        <v>1022</v>
      </c>
      <c r="F17" s="547">
        <v>13</v>
      </c>
      <c r="G17" s="547">
        <v>38</v>
      </c>
      <c r="H17" s="547">
        <v>13</v>
      </c>
      <c r="I17" s="547">
        <v>0.28367000000000003</v>
      </c>
      <c r="J17" s="792">
        <v>0.52202000000000004</v>
      </c>
      <c r="K17" s="792">
        <v>0.28367000000000003</v>
      </c>
      <c r="L17" s="547" t="s">
        <v>1039</v>
      </c>
      <c r="M17" s="743">
        <v>2406</v>
      </c>
      <c r="N17" s="743">
        <v>2165</v>
      </c>
      <c r="O17" s="793">
        <v>3.55</v>
      </c>
      <c r="P17" s="793">
        <v>8.0590000000000009E-2</v>
      </c>
    </row>
    <row r="18" spans="1:16" ht="12.6" customHeight="1">
      <c r="A18" s="1126"/>
      <c r="B18" s="1126"/>
      <c r="C18" s="548" t="s">
        <v>1093</v>
      </c>
      <c r="D18" s="545" t="s">
        <v>1094</v>
      </c>
      <c r="E18" s="546" t="s">
        <v>1022</v>
      </c>
      <c r="F18" s="547">
        <v>0</v>
      </c>
      <c r="G18" s="547">
        <v>0</v>
      </c>
      <c r="H18" s="547">
        <v>0</v>
      </c>
      <c r="I18" s="547">
        <v>0</v>
      </c>
      <c r="J18" s="792">
        <v>0</v>
      </c>
      <c r="K18" s="792">
        <v>0</v>
      </c>
      <c r="L18" s="547" t="s">
        <v>1039</v>
      </c>
      <c r="M18" s="743" t="s">
        <v>1133</v>
      </c>
      <c r="N18" s="743" t="s">
        <v>1133</v>
      </c>
      <c r="O18" s="743" t="s">
        <v>1133</v>
      </c>
      <c r="P18" s="743" t="s">
        <v>1133</v>
      </c>
    </row>
    <row r="19" spans="1:16" ht="12.6" customHeight="1">
      <c r="A19" s="1126"/>
      <c r="B19" s="1126"/>
      <c r="C19" s="548" t="s">
        <v>1095</v>
      </c>
      <c r="D19" s="545" t="s">
        <v>1096</v>
      </c>
      <c r="E19" s="546" t="s">
        <v>1004</v>
      </c>
      <c r="F19" s="547">
        <v>8</v>
      </c>
      <c r="G19" s="547">
        <v>157</v>
      </c>
      <c r="H19" s="547">
        <v>8</v>
      </c>
      <c r="I19" s="547">
        <v>0.314</v>
      </c>
      <c r="J19" s="792">
        <v>6.0527400000000009</v>
      </c>
      <c r="K19" s="792">
        <v>0.314</v>
      </c>
      <c r="L19" s="547" t="s">
        <v>1039</v>
      </c>
      <c r="M19" s="743">
        <v>7842</v>
      </c>
      <c r="N19" s="743">
        <v>7667</v>
      </c>
      <c r="O19" s="793">
        <v>2.2999999999999998</v>
      </c>
      <c r="P19" s="793">
        <v>0.13933423076923079</v>
      </c>
    </row>
    <row r="20" spans="1:16" ht="12.6" customHeight="1">
      <c r="A20" s="1126"/>
      <c r="B20" s="1126"/>
      <c r="C20" s="548" t="s">
        <v>1097</v>
      </c>
      <c r="D20" s="545" t="s">
        <v>1098</v>
      </c>
      <c r="E20" s="546" t="s">
        <v>1004</v>
      </c>
      <c r="F20" s="547">
        <v>0</v>
      </c>
      <c r="G20" s="547">
        <v>0</v>
      </c>
      <c r="H20" s="547">
        <v>0</v>
      </c>
      <c r="I20" s="547">
        <v>0</v>
      </c>
      <c r="J20" s="792">
        <v>0</v>
      </c>
      <c r="K20" s="792">
        <v>0</v>
      </c>
      <c r="L20" s="547" t="s">
        <v>1099</v>
      </c>
      <c r="M20" s="743">
        <v>1499</v>
      </c>
      <c r="N20" s="743">
        <v>1638.8</v>
      </c>
      <c r="O20" s="743">
        <v>0</v>
      </c>
      <c r="P20" s="743">
        <v>0</v>
      </c>
    </row>
    <row r="21" spans="1:16" ht="12.6" customHeight="1">
      <c r="A21" s="1126"/>
      <c r="B21" s="1126"/>
      <c r="C21" s="548" t="s">
        <v>655</v>
      </c>
      <c r="D21" s="545" t="s">
        <v>1100</v>
      </c>
      <c r="E21" s="546" t="s">
        <v>1004</v>
      </c>
      <c r="F21" s="547">
        <v>26401</v>
      </c>
      <c r="G21" s="547">
        <v>15164</v>
      </c>
      <c r="H21" s="547">
        <v>26401</v>
      </c>
      <c r="I21" s="547">
        <v>1224.7951400000002</v>
      </c>
      <c r="J21" s="792">
        <v>675.74997000000008</v>
      </c>
      <c r="K21" s="792">
        <v>1224.7951400000002</v>
      </c>
      <c r="L21" s="547" t="s">
        <v>1039</v>
      </c>
      <c r="M21" s="743">
        <v>8774</v>
      </c>
      <c r="N21" s="743">
        <v>8510</v>
      </c>
      <c r="O21" s="793">
        <v>3632.5</v>
      </c>
      <c r="P21" s="793">
        <v>165.55334103749999</v>
      </c>
    </row>
    <row r="22" spans="1:16" ht="12.6" customHeight="1">
      <c r="A22" s="1126"/>
      <c r="B22" s="1126"/>
      <c r="C22" s="548" t="s">
        <v>1101</v>
      </c>
      <c r="D22" s="545" t="s">
        <v>1102</v>
      </c>
      <c r="E22" s="546" t="s">
        <v>1022</v>
      </c>
      <c r="F22" s="547">
        <v>0</v>
      </c>
      <c r="G22" s="547">
        <v>0</v>
      </c>
      <c r="H22" s="547">
        <v>0</v>
      </c>
      <c r="I22" s="547">
        <v>0</v>
      </c>
      <c r="J22" s="792">
        <v>0</v>
      </c>
      <c r="K22" s="792">
        <v>0</v>
      </c>
      <c r="L22" s="547" t="s">
        <v>1039</v>
      </c>
      <c r="M22" s="743">
        <v>2230</v>
      </c>
      <c r="N22" s="743" t="s">
        <v>1133</v>
      </c>
      <c r="O22" s="793">
        <v>0</v>
      </c>
      <c r="P22" s="743" t="s">
        <v>1133</v>
      </c>
    </row>
    <row r="23" spans="1:16" s="551" customFormat="1" ht="12.6" customHeight="1">
      <c r="A23" s="1126"/>
      <c r="B23" s="1127"/>
      <c r="C23" s="549" t="s">
        <v>649</v>
      </c>
      <c r="D23" s="549"/>
      <c r="E23" s="550"/>
      <c r="F23" s="550">
        <v>534945</v>
      </c>
      <c r="G23" s="550">
        <v>541992</v>
      </c>
      <c r="H23" s="550">
        <v>534945</v>
      </c>
      <c r="I23" s="550">
        <v>22958.766094999999</v>
      </c>
      <c r="J23" s="550">
        <v>21266.012437499994</v>
      </c>
      <c r="K23" s="550">
        <v>22958.766094999999</v>
      </c>
      <c r="L23" s="550"/>
      <c r="M23" s="553"/>
      <c r="N23" s="553"/>
      <c r="O23" s="553"/>
      <c r="P23" s="553"/>
    </row>
    <row r="24" spans="1:16" ht="12.6" customHeight="1">
      <c r="A24" s="1126"/>
      <c r="B24" s="1123" t="s">
        <v>428</v>
      </c>
      <c r="C24" s="548" t="s">
        <v>656</v>
      </c>
      <c r="D24" s="545" t="s">
        <v>1103</v>
      </c>
      <c r="E24" s="546" t="s">
        <v>1022</v>
      </c>
      <c r="F24" s="547">
        <v>328</v>
      </c>
      <c r="G24" s="547">
        <v>560</v>
      </c>
      <c r="H24" s="547">
        <v>328</v>
      </c>
      <c r="I24" s="547">
        <v>18.52478</v>
      </c>
      <c r="J24" s="792">
        <v>32.409999999999997</v>
      </c>
      <c r="K24" s="547">
        <v>18.52478</v>
      </c>
      <c r="L24" s="547" t="s">
        <v>1040</v>
      </c>
      <c r="M24" s="743">
        <v>57830</v>
      </c>
      <c r="N24" s="743">
        <v>57720</v>
      </c>
      <c r="O24" s="743">
        <v>35.4</v>
      </c>
      <c r="P24" s="743">
        <v>2.0125264999999994</v>
      </c>
    </row>
    <row r="25" spans="1:16" s="551" customFormat="1" ht="12.6" customHeight="1">
      <c r="A25" s="1126"/>
      <c r="B25" s="1125"/>
      <c r="C25" s="549" t="s">
        <v>657</v>
      </c>
      <c r="D25" s="549"/>
      <c r="E25" s="552"/>
      <c r="F25" s="550">
        <v>328</v>
      </c>
      <c r="G25" s="550">
        <v>560</v>
      </c>
      <c r="H25" s="550">
        <v>328</v>
      </c>
      <c r="I25" s="550">
        <v>18.52478</v>
      </c>
      <c r="J25" s="550">
        <v>32.409999999999997</v>
      </c>
      <c r="K25" s="550">
        <v>18.52478</v>
      </c>
      <c r="L25" s="553"/>
      <c r="M25" s="553"/>
      <c r="N25" s="553"/>
      <c r="O25" s="553"/>
      <c r="P25" s="553"/>
    </row>
    <row r="26" spans="1:16" ht="12.6" customHeight="1">
      <c r="A26" s="1126"/>
      <c r="B26" s="1123" t="s">
        <v>1104</v>
      </c>
      <c r="C26" s="545" t="s">
        <v>1105</v>
      </c>
      <c r="D26" s="545" t="s">
        <v>1105</v>
      </c>
      <c r="E26" s="744" t="s">
        <v>1139</v>
      </c>
      <c r="F26" s="547">
        <v>0</v>
      </c>
      <c r="G26" s="792">
        <v>0</v>
      </c>
      <c r="H26" s="792">
        <v>0</v>
      </c>
      <c r="I26" s="547">
        <v>0</v>
      </c>
      <c r="J26" s="792">
        <v>0</v>
      </c>
      <c r="K26" s="792">
        <v>0</v>
      </c>
      <c r="L26" s="745" t="s">
        <v>1014</v>
      </c>
      <c r="M26" s="743">
        <v>0</v>
      </c>
      <c r="N26" s="743">
        <v>0</v>
      </c>
      <c r="O26" s="743">
        <v>0</v>
      </c>
      <c r="P26" s="743">
        <v>0</v>
      </c>
    </row>
    <row r="27" spans="1:16" ht="12.6" customHeight="1">
      <c r="A27" s="1126"/>
      <c r="B27" s="1124"/>
      <c r="C27" s="545" t="s">
        <v>1106</v>
      </c>
      <c r="D27" s="545" t="s">
        <v>1106</v>
      </c>
      <c r="E27" s="744" t="s">
        <v>1139</v>
      </c>
      <c r="F27" s="547">
        <v>2610</v>
      </c>
      <c r="G27" s="547">
        <v>1631</v>
      </c>
      <c r="H27" s="547">
        <v>2610</v>
      </c>
      <c r="I27" s="547">
        <v>216.73988000000003</v>
      </c>
      <c r="J27" s="547">
        <v>127.6887</v>
      </c>
      <c r="K27" s="547">
        <v>216.73988000000003</v>
      </c>
      <c r="L27" s="745" t="s">
        <v>1014</v>
      </c>
      <c r="M27" s="743">
        <v>8093</v>
      </c>
      <c r="N27" s="743">
        <v>8178.1</v>
      </c>
      <c r="O27" s="743">
        <v>112.75</v>
      </c>
      <c r="P27" s="743">
        <v>9.435579950000001</v>
      </c>
    </row>
    <row r="28" spans="1:16" ht="12.6" customHeight="1">
      <c r="A28" s="1126"/>
      <c r="B28" s="1124"/>
      <c r="C28" s="545" t="s">
        <v>1107</v>
      </c>
      <c r="D28" s="545" t="s">
        <v>1107</v>
      </c>
      <c r="E28" s="744" t="s">
        <v>1139</v>
      </c>
      <c r="F28" s="547">
        <v>0</v>
      </c>
      <c r="G28" s="547">
        <v>0</v>
      </c>
      <c r="H28" s="547">
        <v>0</v>
      </c>
      <c r="I28" s="547">
        <v>0</v>
      </c>
      <c r="J28" s="547">
        <v>0</v>
      </c>
      <c r="K28" s="547">
        <v>0</v>
      </c>
      <c r="L28" s="745" t="s">
        <v>1014</v>
      </c>
      <c r="M28" s="743">
        <v>0</v>
      </c>
      <c r="N28" s="743">
        <v>0</v>
      </c>
      <c r="O28" s="743">
        <v>0</v>
      </c>
      <c r="P28" s="743">
        <v>0</v>
      </c>
    </row>
    <row r="29" spans="1:16" s="551" customFormat="1" ht="12.6" customHeight="1">
      <c r="A29" s="1126"/>
      <c r="B29" s="1125"/>
      <c r="C29" s="549" t="s">
        <v>1108</v>
      </c>
      <c r="D29" s="549"/>
      <c r="E29" s="552"/>
      <c r="F29" s="550">
        <v>2610</v>
      </c>
      <c r="G29" s="550">
        <v>1631</v>
      </c>
      <c r="H29" s="550">
        <v>2610</v>
      </c>
      <c r="I29" s="550">
        <v>216.73988000000003</v>
      </c>
      <c r="J29" s="550">
        <v>127.6887</v>
      </c>
      <c r="K29" s="550">
        <v>216.73988000000003</v>
      </c>
      <c r="L29" s="553"/>
      <c r="M29" s="554"/>
      <c r="N29" s="554"/>
      <c r="O29" s="553"/>
      <c r="P29" s="553"/>
    </row>
    <row r="30" spans="1:16" s="551" customFormat="1" ht="12.6" customHeight="1">
      <c r="A30" s="1127"/>
      <c r="B30" s="555" t="s">
        <v>1109</v>
      </c>
      <c r="C30" s="549" t="s">
        <v>1109</v>
      </c>
      <c r="D30" s="549"/>
      <c r="E30" s="550"/>
      <c r="F30" s="550">
        <v>537883</v>
      </c>
      <c r="G30" s="550">
        <v>544183</v>
      </c>
      <c r="H30" s="550">
        <v>537883</v>
      </c>
      <c r="I30" s="550">
        <v>23194.030755</v>
      </c>
      <c r="J30" s="550">
        <v>21426.111137499993</v>
      </c>
      <c r="K30" s="550">
        <v>23194.030755</v>
      </c>
      <c r="L30" s="550"/>
      <c r="M30" s="554"/>
      <c r="N30" s="554"/>
      <c r="O30" s="553"/>
      <c r="P30" s="553"/>
    </row>
    <row r="31" spans="1:16" ht="12.6" customHeight="1">
      <c r="A31" s="1120" t="s">
        <v>415</v>
      </c>
      <c r="B31" s="1123" t="s">
        <v>654</v>
      </c>
      <c r="C31" s="548" t="s">
        <v>1073</v>
      </c>
      <c r="D31" s="545" t="s">
        <v>1074</v>
      </c>
      <c r="E31" s="546" t="s">
        <v>1022</v>
      </c>
      <c r="F31" s="547">
        <v>0</v>
      </c>
      <c r="G31" s="547">
        <v>0</v>
      </c>
      <c r="H31" s="547">
        <v>0</v>
      </c>
      <c r="I31" s="547">
        <v>0</v>
      </c>
      <c r="J31" s="547">
        <v>0</v>
      </c>
      <c r="K31" s="547">
        <v>0</v>
      </c>
      <c r="L31" s="547" t="s">
        <v>1039</v>
      </c>
      <c r="M31" s="743" t="s">
        <v>1133</v>
      </c>
      <c r="N31" s="743" t="s">
        <v>1133</v>
      </c>
      <c r="O31" s="743">
        <v>0</v>
      </c>
      <c r="P31" s="743">
        <v>0</v>
      </c>
    </row>
    <row r="32" spans="1:16" ht="12.6" customHeight="1">
      <c r="A32" s="1121"/>
      <c r="B32" s="1124"/>
      <c r="C32" s="548" t="s">
        <v>1079</v>
      </c>
      <c r="D32" s="545" t="s">
        <v>1080</v>
      </c>
      <c r="E32" s="546" t="s">
        <v>1004</v>
      </c>
      <c r="F32" s="547">
        <v>0.40500000000000003</v>
      </c>
      <c r="G32" s="547">
        <v>34</v>
      </c>
      <c r="H32" s="547">
        <v>0.40500000000000003</v>
      </c>
      <c r="I32" s="547">
        <v>5.9223274999999997</v>
      </c>
      <c r="J32" s="794">
        <v>2.38</v>
      </c>
      <c r="K32" s="547">
        <v>5.9223274999999997</v>
      </c>
      <c r="L32" s="547" t="s">
        <v>1039</v>
      </c>
      <c r="M32" s="743" t="s">
        <v>1133</v>
      </c>
      <c r="N32" s="743" t="s">
        <v>1133</v>
      </c>
      <c r="O32" s="743">
        <v>53.75</v>
      </c>
      <c r="P32" s="743">
        <v>3.95</v>
      </c>
    </row>
    <row r="33" spans="1:16" ht="12.6" customHeight="1">
      <c r="A33" s="1121"/>
      <c r="B33" s="1124"/>
      <c r="C33" s="548" t="s">
        <v>1110</v>
      </c>
      <c r="D33" s="545" t="s">
        <v>1082</v>
      </c>
      <c r="E33" s="546" t="s">
        <v>1004</v>
      </c>
      <c r="F33" s="547">
        <v>54.3</v>
      </c>
      <c r="G33" s="547">
        <v>7465</v>
      </c>
      <c r="H33" s="547">
        <v>54.3</v>
      </c>
      <c r="I33" s="547">
        <v>357.72973250000001</v>
      </c>
      <c r="J33" s="794">
        <v>233.15</v>
      </c>
      <c r="K33" s="547">
        <v>357.72973250000001</v>
      </c>
      <c r="L33" s="547" t="s">
        <v>1039</v>
      </c>
      <c r="M33" s="743" t="s">
        <v>1133</v>
      </c>
      <c r="N33" s="743" t="s">
        <v>1133</v>
      </c>
      <c r="O33" s="743">
        <v>1043.4000000000001</v>
      </c>
      <c r="P33" s="743">
        <v>17.420000000000002</v>
      </c>
    </row>
    <row r="34" spans="1:16" ht="12.6" customHeight="1">
      <c r="A34" s="1121"/>
      <c r="B34" s="1124"/>
      <c r="C34" s="548" t="s">
        <v>1111</v>
      </c>
      <c r="D34" s="545" t="s">
        <v>1096</v>
      </c>
      <c r="E34" s="546" t="s">
        <v>1004</v>
      </c>
      <c r="F34" s="547">
        <v>0</v>
      </c>
      <c r="G34" s="547">
        <v>0</v>
      </c>
      <c r="H34" s="547">
        <v>0</v>
      </c>
      <c r="I34" s="547">
        <v>0</v>
      </c>
      <c r="J34" s="547">
        <v>0</v>
      </c>
      <c r="K34" s="547">
        <v>0</v>
      </c>
      <c r="L34" s="547" t="s">
        <v>1039</v>
      </c>
      <c r="M34" s="743" t="s">
        <v>1133</v>
      </c>
      <c r="N34" s="743" t="s">
        <v>1133</v>
      </c>
      <c r="O34" s="743">
        <v>0</v>
      </c>
      <c r="P34" s="743">
        <v>0</v>
      </c>
    </row>
    <row r="35" spans="1:16" ht="12.6" customHeight="1">
      <c r="A35" s="1121"/>
      <c r="B35" s="1124"/>
      <c r="C35" s="548" t="s">
        <v>1091</v>
      </c>
      <c r="D35" s="545" t="s">
        <v>1092</v>
      </c>
      <c r="E35" s="546" t="s">
        <v>1022</v>
      </c>
      <c r="F35" s="547">
        <v>0</v>
      </c>
      <c r="G35" s="547">
        <v>0</v>
      </c>
      <c r="H35" s="547">
        <v>0</v>
      </c>
      <c r="I35" s="547">
        <v>0</v>
      </c>
      <c r="J35" s="547">
        <v>0</v>
      </c>
      <c r="K35" s="547">
        <v>0</v>
      </c>
      <c r="L35" s="547" t="s">
        <v>1039</v>
      </c>
      <c r="M35" s="743" t="s">
        <v>1133</v>
      </c>
      <c r="N35" s="743" t="s">
        <v>1133</v>
      </c>
      <c r="O35" s="743">
        <v>15</v>
      </c>
      <c r="P35" s="743">
        <v>0.3</v>
      </c>
    </row>
    <row r="36" spans="1:16" ht="12.6" customHeight="1">
      <c r="A36" s="1121"/>
      <c r="B36" s="1124"/>
      <c r="C36" s="548" t="s">
        <v>1112</v>
      </c>
      <c r="D36" s="545" t="s">
        <v>1094</v>
      </c>
      <c r="E36" s="546" t="s">
        <v>1022</v>
      </c>
      <c r="F36" s="547">
        <v>0</v>
      </c>
      <c r="G36" s="547">
        <v>0</v>
      </c>
      <c r="H36" s="547">
        <v>0</v>
      </c>
      <c r="I36" s="547">
        <v>0</v>
      </c>
      <c r="J36" s="547">
        <v>0</v>
      </c>
      <c r="K36" s="547">
        <v>0</v>
      </c>
      <c r="L36" s="547" t="s">
        <v>1039</v>
      </c>
      <c r="M36" s="743" t="s">
        <v>1133</v>
      </c>
      <c r="N36" s="743" t="s">
        <v>1133</v>
      </c>
      <c r="O36" s="743">
        <v>0</v>
      </c>
      <c r="P36" s="743">
        <v>0</v>
      </c>
    </row>
    <row r="37" spans="1:16" ht="12.6" customHeight="1">
      <c r="A37" s="1121"/>
      <c r="B37" s="1125"/>
      <c r="C37" s="548" t="s">
        <v>1101</v>
      </c>
      <c r="D37" s="545" t="s">
        <v>1102</v>
      </c>
      <c r="E37" s="546" t="s">
        <v>1022</v>
      </c>
      <c r="F37" s="547">
        <v>0</v>
      </c>
      <c r="G37" s="547">
        <v>0</v>
      </c>
      <c r="H37" s="547">
        <v>0</v>
      </c>
      <c r="I37" s="547">
        <v>0</v>
      </c>
      <c r="J37" s="547">
        <v>0</v>
      </c>
      <c r="K37" s="547">
        <v>0</v>
      </c>
      <c r="L37" s="547" t="s">
        <v>1039</v>
      </c>
      <c r="M37" s="743" t="s">
        <v>1133</v>
      </c>
      <c r="N37" s="743" t="s">
        <v>1133</v>
      </c>
      <c r="O37" s="743">
        <v>0</v>
      </c>
      <c r="P37" s="743">
        <v>0</v>
      </c>
    </row>
    <row r="38" spans="1:16" s="551" customFormat="1" ht="12.6" customHeight="1">
      <c r="A38" s="1122"/>
      <c r="B38" s="555" t="s">
        <v>1113</v>
      </c>
      <c r="C38" s="549" t="s">
        <v>1113</v>
      </c>
      <c r="D38" s="549"/>
      <c r="E38" s="550"/>
      <c r="F38" s="556">
        <v>54.704999999999998</v>
      </c>
      <c r="G38" s="556">
        <v>7499</v>
      </c>
      <c r="H38" s="556">
        <v>54.704999999999998</v>
      </c>
      <c r="I38" s="556">
        <v>363.65206000000001</v>
      </c>
      <c r="J38" s="556">
        <v>235.53</v>
      </c>
      <c r="K38" s="556">
        <v>363.65206000000001</v>
      </c>
      <c r="L38" s="550"/>
      <c r="M38" s="554"/>
      <c r="N38" s="554"/>
      <c r="O38" s="554"/>
      <c r="P38" s="554"/>
    </row>
    <row r="39" spans="1:16" ht="12.6" customHeight="1">
      <c r="A39" s="557" t="s">
        <v>1183</v>
      </c>
      <c r="C39" s="551"/>
      <c r="D39" s="551"/>
      <c r="E39" s="551"/>
      <c r="F39" s="551"/>
      <c r="G39" s="551"/>
      <c r="H39" s="551"/>
      <c r="I39" s="551"/>
      <c r="J39" s="551"/>
      <c r="K39" s="551"/>
      <c r="L39" s="551"/>
      <c r="M39" s="551"/>
      <c r="N39" s="551"/>
    </row>
    <row r="40" spans="1:16" ht="12.6" customHeight="1">
      <c r="A40" s="542" t="s">
        <v>1198</v>
      </c>
      <c r="C40" s="551"/>
      <c r="D40" s="551"/>
      <c r="E40" s="551"/>
      <c r="F40" s="551"/>
      <c r="G40" s="551"/>
      <c r="H40" s="551"/>
      <c r="I40" s="551"/>
      <c r="J40" s="551"/>
      <c r="K40" s="551"/>
      <c r="L40" s="551"/>
      <c r="M40" s="551"/>
      <c r="N40" s="551"/>
    </row>
    <row r="41" spans="1:16" ht="12.6" customHeight="1">
      <c r="A41" s="551" t="s">
        <v>430</v>
      </c>
      <c r="I41" s="551"/>
    </row>
    <row r="42" spans="1:16" ht="12.6" customHeight="1"/>
    <row r="43" spans="1:16" ht="12.6" customHeight="1"/>
    <row r="44" spans="1:16" ht="12.6" customHeight="1"/>
  </sheetData>
  <mergeCells count="15">
    <mergeCell ref="O2:P2"/>
    <mergeCell ref="B4:B23"/>
    <mergeCell ref="B24:B25"/>
    <mergeCell ref="B26:B29"/>
    <mergeCell ref="C2:C3"/>
    <mergeCell ref="E2:E3"/>
    <mergeCell ref="F2:H2"/>
    <mergeCell ref="I2:K2"/>
    <mergeCell ref="L2:L3"/>
    <mergeCell ref="A31:A38"/>
    <mergeCell ref="B31:B37"/>
    <mergeCell ref="M2:N2"/>
    <mergeCell ref="A4:A30"/>
    <mergeCell ref="A2:A3"/>
    <mergeCell ref="B2:B3"/>
  </mergeCells>
  <printOptions horizontalCentered="1"/>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Normal="100" zoomScaleSheetLayoutView="100" workbookViewId="0">
      <pane xSplit="2" ySplit="3" topLeftCell="C4" activePane="bottomRight" state="frozen"/>
      <selection activeCell="H37" sqref="H37"/>
      <selection pane="topRight" activeCell="H37" sqref="H37"/>
      <selection pane="bottomLeft" activeCell="H37" sqref="H37"/>
      <selection pane="bottomRight" activeCell="H26" sqref="H26"/>
    </sheetView>
  </sheetViews>
  <sheetFormatPr defaultColWidth="9.140625" defaultRowHeight="12.75"/>
  <cols>
    <col min="1" max="1" width="8.5703125" style="803" customWidth="1"/>
    <col min="2" max="2" width="15.42578125" style="451" customWidth="1"/>
    <col min="3" max="3" width="17.5703125" style="466" customWidth="1"/>
    <col min="4" max="4" width="10.140625" style="466" customWidth="1"/>
    <col min="5" max="5" width="8.7109375" style="519" customWidth="1"/>
    <col min="6" max="10" width="8.7109375" style="466" customWidth="1"/>
    <col min="11" max="11" width="12.140625" style="518" customWidth="1"/>
    <col min="12" max="13" width="8.28515625" style="466" customWidth="1"/>
    <col min="14" max="14" width="9.42578125" style="466" customWidth="1"/>
    <col min="15" max="15" width="11" style="466" customWidth="1"/>
    <col min="16" max="16384" width="9.140625" style="466"/>
  </cols>
  <sheetData>
    <row r="1" spans="1:15" ht="24" customHeight="1">
      <c r="A1" s="450" t="s">
        <v>1199</v>
      </c>
      <c r="C1" s="452"/>
      <c r="D1" s="452"/>
      <c r="E1" s="452"/>
      <c r="F1" s="452"/>
      <c r="G1" s="452"/>
      <c r="H1" s="452" t="s">
        <v>622</v>
      </c>
      <c r="I1" s="452"/>
      <c r="J1" s="452"/>
      <c r="K1" s="514"/>
      <c r="L1" s="452"/>
      <c r="M1" s="452"/>
      <c r="N1" s="452"/>
      <c r="O1" s="452"/>
    </row>
    <row r="2" spans="1:15" ht="21.75" customHeight="1">
      <c r="A2" s="1065" t="s">
        <v>642</v>
      </c>
      <c r="B2" s="1063" t="s">
        <v>643</v>
      </c>
      <c r="C2" s="1131" t="s">
        <v>1041</v>
      </c>
      <c r="D2" s="1065" t="s">
        <v>1037</v>
      </c>
      <c r="E2" s="1067" t="s">
        <v>432</v>
      </c>
      <c r="F2" s="1119"/>
      <c r="G2" s="1068"/>
      <c r="H2" s="1063" t="s">
        <v>1036</v>
      </c>
      <c r="I2" s="1063"/>
      <c r="J2" s="1063"/>
      <c r="K2" s="1129" t="s">
        <v>1035</v>
      </c>
      <c r="L2" s="1063" t="s">
        <v>1034</v>
      </c>
      <c r="M2" s="1063"/>
      <c r="N2" s="1116" t="s">
        <v>1195</v>
      </c>
      <c r="O2" s="1116"/>
    </row>
    <row r="3" spans="1:15" ht="38.25">
      <c r="A3" s="1066"/>
      <c r="B3" s="1063"/>
      <c r="C3" s="1131"/>
      <c r="D3" s="1066"/>
      <c r="E3" s="756" t="s">
        <v>1153</v>
      </c>
      <c r="F3" s="420">
        <v>44621</v>
      </c>
      <c r="G3" s="420">
        <v>44652</v>
      </c>
      <c r="H3" s="756" t="s">
        <v>1153</v>
      </c>
      <c r="I3" s="420">
        <v>44621</v>
      </c>
      <c r="J3" s="420">
        <v>44652</v>
      </c>
      <c r="K3" s="1130"/>
      <c r="L3" s="515">
        <v>44648</v>
      </c>
      <c r="M3" s="420">
        <v>44652</v>
      </c>
      <c r="N3" s="516" t="s">
        <v>1033</v>
      </c>
      <c r="O3" s="516" t="s">
        <v>1032</v>
      </c>
    </row>
    <row r="4" spans="1:15" s="517" customFormat="1" ht="12" customHeight="1">
      <c r="A4" s="1136" t="s">
        <v>661</v>
      </c>
      <c r="B4" s="1139" t="s">
        <v>421</v>
      </c>
      <c r="C4" s="453" t="s">
        <v>435</v>
      </c>
      <c r="D4" s="453" t="s">
        <v>1043</v>
      </c>
      <c r="E4" s="455" t="s">
        <v>1062</v>
      </c>
      <c r="F4" s="455" t="s">
        <v>1062</v>
      </c>
      <c r="G4" s="455" t="s">
        <v>1062</v>
      </c>
      <c r="H4" s="455" t="s">
        <v>1062</v>
      </c>
      <c r="I4" s="455" t="s">
        <v>1062</v>
      </c>
      <c r="J4" s="455" t="s">
        <v>1062</v>
      </c>
      <c r="K4" s="455" t="s">
        <v>1010</v>
      </c>
      <c r="L4" s="455" t="s">
        <v>1062</v>
      </c>
      <c r="M4" s="455" t="s">
        <v>1062</v>
      </c>
      <c r="N4" s="455" t="s">
        <v>1062</v>
      </c>
      <c r="O4" s="455" t="s">
        <v>1062</v>
      </c>
    </row>
    <row r="5" spans="1:15" s="517" customFormat="1" ht="12" customHeight="1">
      <c r="A5" s="1137"/>
      <c r="B5" s="1140"/>
      <c r="C5" s="453" t="s">
        <v>436</v>
      </c>
      <c r="D5" s="453" t="s">
        <v>1140</v>
      </c>
      <c r="E5" s="455" t="s">
        <v>1062</v>
      </c>
      <c r="F5" s="455" t="s">
        <v>1062</v>
      </c>
      <c r="G5" s="455" t="s">
        <v>1062</v>
      </c>
      <c r="H5" s="455" t="s">
        <v>1062</v>
      </c>
      <c r="I5" s="455" t="s">
        <v>1062</v>
      </c>
      <c r="J5" s="455" t="s">
        <v>1062</v>
      </c>
      <c r="K5" s="455" t="s">
        <v>1019</v>
      </c>
      <c r="L5" s="455" t="s">
        <v>1062</v>
      </c>
      <c r="M5" s="455" t="s">
        <v>1062</v>
      </c>
      <c r="N5" s="455" t="s">
        <v>1062</v>
      </c>
      <c r="O5" s="455" t="s">
        <v>1062</v>
      </c>
    </row>
    <row r="6" spans="1:15" s="517" customFormat="1" ht="12" customHeight="1">
      <c r="A6" s="1137"/>
      <c r="B6" s="1140"/>
      <c r="C6" s="453" t="s">
        <v>662</v>
      </c>
      <c r="D6" s="453" t="s">
        <v>1042</v>
      </c>
      <c r="E6" s="455">
        <v>200</v>
      </c>
      <c r="F6" s="455">
        <v>220</v>
      </c>
      <c r="G6" s="455">
        <v>200</v>
      </c>
      <c r="H6" s="455">
        <f>J6</f>
        <v>10.389564999999999</v>
      </c>
      <c r="I6" s="455">
        <v>11.41231</v>
      </c>
      <c r="J6" s="455">
        <v>10.389564999999999</v>
      </c>
      <c r="K6" s="455" t="s">
        <v>1010</v>
      </c>
      <c r="L6" s="455">
        <v>51425</v>
      </c>
      <c r="M6" s="795">
        <v>51809</v>
      </c>
      <c r="N6" s="796">
        <v>5</v>
      </c>
      <c r="O6" s="797">
        <v>0.26</v>
      </c>
    </row>
    <row r="7" spans="1:15" s="517" customFormat="1" ht="12" customHeight="1">
      <c r="A7" s="1137"/>
      <c r="B7" s="1140"/>
      <c r="C7" s="453" t="s">
        <v>1141</v>
      </c>
      <c r="D7" s="453" t="s">
        <v>1142</v>
      </c>
      <c r="E7" s="455" t="s">
        <v>1062</v>
      </c>
      <c r="F7" s="455" t="s">
        <v>1062</v>
      </c>
      <c r="G7" s="455" t="s">
        <v>1062</v>
      </c>
      <c r="H7" s="455" t="str">
        <f t="shared" ref="H7:H37" si="0">J7</f>
        <v>-</v>
      </c>
      <c r="I7" s="455" t="s">
        <v>1062</v>
      </c>
      <c r="J7" s="455" t="s">
        <v>1062</v>
      </c>
      <c r="K7" s="455" t="s">
        <v>1019</v>
      </c>
      <c r="L7" s="455" t="s">
        <v>1062</v>
      </c>
      <c r="M7" s="455" t="s">
        <v>1062</v>
      </c>
      <c r="N7" s="455" t="s">
        <v>1062</v>
      </c>
      <c r="O7" s="455" t="s">
        <v>1062</v>
      </c>
    </row>
    <row r="8" spans="1:15" s="517" customFormat="1" ht="12" customHeight="1">
      <c r="A8" s="1137"/>
      <c r="B8" s="1140"/>
      <c r="C8" s="453" t="s">
        <v>1143</v>
      </c>
      <c r="D8" s="453" t="s">
        <v>1144</v>
      </c>
      <c r="E8" s="455" t="s">
        <v>1062</v>
      </c>
      <c r="F8" s="455" t="s">
        <v>1062</v>
      </c>
      <c r="G8" s="455" t="s">
        <v>1062</v>
      </c>
      <c r="H8" s="455" t="str">
        <f t="shared" si="0"/>
        <v>-</v>
      </c>
      <c r="I8" s="455" t="s">
        <v>1062</v>
      </c>
      <c r="J8" s="455" t="s">
        <v>1062</v>
      </c>
      <c r="K8" s="455" t="s">
        <v>1019</v>
      </c>
      <c r="L8" s="455">
        <v>67010</v>
      </c>
      <c r="M8" s="455" t="s">
        <v>1062</v>
      </c>
      <c r="N8" s="455" t="s">
        <v>1062</v>
      </c>
      <c r="O8" s="455" t="s">
        <v>1062</v>
      </c>
    </row>
    <row r="9" spans="1:15" s="517" customFormat="1" ht="12" customHeight="1">
      <c r="A9" s="1137"/>
      <c r="B9" s="1141"/>
      <c r="C9" s="458" t="s">
        <v>645</v>
      </c>
      <c r="D9" s="458"/>
      <c r="E9" s="459">
        <v>200</v>
      </c>
      <c r="F9" s="459">
        <v>220</v>
      </c>
      <c r="G9" s="459">
        <v>200</v>
      </c>
      <c r="H9" s="459">
        <f t="shared" si="0"/>
        <v>10.389564999999999</v>
      </c>
      <c r="I9" s="459">
        <v>11.41231</v>
      </c>
      <c r="J9" s="459">
        <v>10.389564999999999</v>
      </c>
      <c r="K9" s="459"/>
      <c r="L9" s="459"/>
      <c r="M9" s="459"/>
      <c r="N9" s="459"/>
      <c r="O9" s="459"/>
    </row>
    <row r="10" spans="1:15" s="517" customFormat="1" ht="12" customHeight="1">
      <c r="A10" s="1137"/>
      <c r="B10" s="1140" t="s">
        <v>654</v>
      </c>
      <c r="C10" s="453" t="s">
        <v>655</v>
      </c>
      <c r="D10" s="453" t="s">
        <v>1022</v>
      </c>
      <c r="E10" s="455">
        <v>1467</v>
      </c>
      <c r="F10" s="455">
        <v>1264</v>
      </c>
      <c r="G10" s="455">
        <v>1467</v>
      </c>
      <c r="H10" s="455">
        <f t="shared" si="0"/>
        <v>134.44682</v>
      </c>
      <c r="I10" s="455">
        <v>111.92309</v>
      </c>
      <c r="J10" s="455">
        <v>134.44682</v>
      </c>
      <c r="K10" s="455" t="s">
        <v>1039</v>
      </c>
      <c r="L10" s="455">
        <v>8786</v>
      </c>
      <c r="M10" s="795">
        <v>8512</v>
      </c>
      <c r="N10" s="796">
        <v>26</v>
      </c>
      <c r="O10" s="797">
        <v>2.2599999999999998</v>
      </c>
    </row>
    <row r="11" spans="1:15" s="517" customFormat="1" ht="12" customHeight="1">
      <c r="A11" s="1137"/>
      <c r="B11" s="1140"/>
      <c r="C11" s="453" t="s">
        <v>663</v>
      </c>
      <c r="D11" s="453" t="s">
        <v>1047</v>
      </c>
      <c r="E11" s="455">
        <v>1740</v>
      </c>
      <c r="F11" s="455">
        <v>1981</v>
      </c>
      <c r="G11" s="455">
        <v>1740</v>
      </c>
      <c r="H11" s="455">
        <f t="shared" si="0"/>
        <v>71.717330000000004</v>
      </c>
      <c r="I11" s="455">
        <v>73.885530000000003</v>
      </c>
      <c r="J11" s="455">
        <v>71.717330000000004</v>
      </c>
      <c r="K11" s="455" t="s">
        <v>1019</v>
      </c>
      <c r="L11" s="455">
        <v>391.7</v>
      </c>
      <c r="M11" s="795">
        <v>402</v>
      </c>
      <c r="N11" s="796">
        <v>5</v>
      </c>
      <c r="O11" s="797">
        <v>0.2</v>
      </c>
    </row>
    <row r="12" spans="1:15" s="517" customFormat="1" ht="12" customHeight="1">
      <c r="A12" s="1137"/>
      <c r="B12" s="1140"/>
      <c r="C12" s="453" t="s">
        <v>664</v>
      </c>
      <c r="D12" s="423" t="s">
        <v>1046</v>
      </c>
      <c r="E12" s="455">
        <v>1881</v>
      </c>
      <c r="F12" s="455">
        <v>1673</v>
      </c>
      <c r="G12" s="455">
        <v>1881</v>
      </c>
      <c r="H12" s="455">
        <f t="shared" si="0"/>
        <v>209.722025</v>
      </c>
      <c r="I12" s="455">
        <v>163.25585000000001</v>
      </c>
      <c r="J12" s="455">
        <v>209.722025</v>
      </c>
      <c r="K12" s="455" t="s">
        <v>1045</v>
      </c>
      <c r="L12" s="455">
        <v>42400</v>
      </c>
      <c r="M12" s="795">
        <v>44840</v>
      </c>
      <c r="N12" s="796">
        <v>10</v>
      </c>
      <c r="O12" s="797">
        <v>1</v>
      </c>
    </row>
    <row r="13" spans="1:15" s="517" customFormat="1" ht="12" customHeight="1">
      <c r="A13" s="1137"/>
      <c r="B13" s="1141"/>
      <c r="C13" s="458" t="s">
        <v>649</v>
      </c>
      <c r="D13" s="458"/>
      <c r="E13" s="459">
        <v>5088</v>
      </c>
      <c r="F13" s="459">
        <v>4918</v>
      </c>
      <c r="G13" s="459">
        <v>5088</v>
      </c>
      <c r="H13" s="459">
        <f t="shared" si="0"/>
        <v>415.88617499999998</v>
      </c>
      <c r="I13" s="459">
        <v>349.06447000000003</v>
      </c>
      <c r="J13" s="459">
        <v>415.88617499999998</v>
      </c>
      <c r="K13" s="459"/>
      <c r="L13" s="459"/>
      <c r="M13" s="459"/>
      <c r="N13" s="459"/>
      <c r="O13" s="459"/>
    </row>
    <row r="14" spans="1:15" s="517" customFormat="1" ht="12" customHeight="1">
      <c r="A14" s="1137"/>
      <c r="B14" s="1139" t="s">
        <v>422</v>
      </c>
      <c r="C14" s="453" t="s">
        <v>665</v>
      </c>
      <c r="D14" s="453" t="s">
        <v>1022</v>
      </c>
      <c r="E14" s="455">
        <v>802</v>
      </c>
      <c r="F14" s="455">
        <v>992</v>
      </c>
      <c r="G14" s="796">
        <v>802</v>
      </c>
      <c r="H14" s="455">
        <f t="shared" si="0"/>
        <v>47.467790000000001</v>
      </c>
      <c r="I14" s="455">
        <v>59.042250000000003</v>
      </c>
      <c r="J14" s="455">
        <v>47.467790000000001</v>
      </c>
      <c r="K14" s="455" t="s">
        <v>1040</v>
      </c>
      <c r="L14" s="455">
        <v>58130</v>
      </c>
      <c r="M14" s="455">
        <v>58130</v>
      </c>
      <c r="N14" s="455">
        <v>21</v>
      </c>
      <c r="O14" s="455">
        <v>1.288855652173913</v>
      </c>
    </row>
    <row r="15" spans="1:15" s="517" customFormat="1" ht="12" customHeight="1">
      <c r="A15" s="1137"/>
      <c r="B15" s="1140"/>
      <c r="C15" s="453" t="s">
        <v>438</v>
      </c>
      <c r="D15" s="453" t="s">
        <v>1006</v>
      </c>
      <c r="E15" s="455" t="s">
        <v>1062</v>
      </c>
      <c r="F15" s="455" t="s">
        <v>1062</v>
      </c>
      <c r="G15" s="455" t="s">
        <v>1062</v>
      </c>
      <c r="H15" s="455" t="str">
        <f t="shared" si="0"/>
        <v>-</v>
      </c>
      <c r="I15" s="455" t="s">
        <v>1062</v>
      </c>
      <c r="J15" s="455" t="s">
        <v>1062</v>
      </c>
      <c r="K15" s="455" t="s">
        <v>1019</v>
      </c>
      <c r="L15" s="455" t="s">
        <v>1062</v>
      </c>
      <c r="M15" s="455" t="s">
        <v>1062</v>
      </c>
      <c r="N15" s="455" t="s">
        <v>1062</v>
      </c>
      <c r="O15" s="455" t="s">
        <v>1062</v>
      </c>
    </row>
    <row r="16" spans="1:15" s="517" customFormat="1" ht="12" customHeight="1">
      <c r="A16" s="1137"/>
      <c r="B16" s="1141"/>
      <c r="C16" s="458" t="s">
        <v>657</v>
      </c>
      <c r="D16" s="458"/>
      <c r="E16" s="459">
        <v>802</v>
      </c>
      <c r="F16" s="459">
        <v>992</v>
      </c>
      <c r="G16" s="459">
        <v>802</v>
      </c>
      <c r="H16" s="459">
        <f t="shared" si="0"/>
        <v>47.467790000000001</v>
      </c>
      <c r="I16" s="459">
        <v>59.042250000000003</v>
      </c>
      <c r="J16" s="459">
        <v>47.467790000000001</v>
      </c>
      <c r="K16" s="459"/>
      <c r="L16" s="459"/>
      <c r="M16" s="459"/>
      <c r="N16" s="459"/>
      <c r="O16" s="459"/>
    </row>
    <row r="17" spans="1:15" s="517" customFormat="1" ht="12" customHeight="1">
      <c r="A17" s="1137"/>
      <c r="B17" s="762" t="s">
        <v>419</v>
      </c>
      <c r="C17" s="453" t="s">
        <v>1145</v>
      </c>
      <c r="D17" s="453" t="s">
        <v>1002</v>
      </c>
      <c r="E17" s="455" t="s">
        <v>1062</v>
      </c>
      <c r="F17" s="455" t="s">
        <v>1062</v>
      </c>
      <c r="G17" s="455" t="s">
        <v>1062</v>
      </c>
      <c r="H17" s="455" t="str">
        <f t="shared" si="0"/>
        <v>-</v>
      </c>
      <c r="I17" s="455" t="s">
        <v>1062</v>
      </c>
      <c r="J17" s="455" t="s">
        <v>1062</v>
      </c>
      <c r="K17" s="455" t="s">
        <v>1200</v>
      </c>
      <c r="L17" s="455" t="s">
        <v>1062</v>
      </c>
      <c r="M17" s="455" t="s">
        <v>1062</v>
      </c>
      <c r="N17" s="455" t="s">
        <v>1062</v>
      </c>
      <c r="O17" s="455" t="s">
        <v>1062</v>
      </c>
    </row>
    <row r="18" spans="1:15" s="517" customFormat="1" ht="12" customHeight="1">
      <c r="A18" s="1138"/>
      <c r="B18" s="460" t="s">
        <v>666</v>
      </c>
      <c r="C18" s="456"/>
      <c r="D18" s="456"/>
      <c r="E18" s="461">
        <v>6110</v>
      </c>
      <c r="F18" s="461">
        <v>6130</v>
      </c>
      <c r="G18" s="461">
        <v>6090</v>
      </c>
      <c r="H18" s="459">
        <f t="shared" si="0"/>
        <v>473.74352999999996</v>
      </c>
      <c r="I18" s="461">
        <v>419.51903000000004</v>
      </c>
      <c r="J18" s="461">
        <v>473.74352999999996</v>
      </c>
      <c r="K18" s="461"/>
      <c r="L18" s="461"/>
      <c r="M18" s="461"/>
      <c r="N18" s="461"/>
      <c r="O18" s="461"/>
    </row>
    <row r="19" spans="1:15" s="517" customFormat="1" ht="12" customHeight="1">
      <c r="A19" s="1136" t="s">
        <v>667</v>
      </c>
      <c r="B19" s="1139" t="s">
        <v>421</v>
      </c>
      <c r="C19" s="453" t="s">
        <v>435</v>
      </c>
      <c r="D19" s="453" t="s">
        <v>1043</v>
      </c>
      <c r="E19" s="455" t="s">
        <v>1062</v>
      </c>
      <c r="F19" s="455" t="s">
        <v>1062</v>
      </c>
      <c r="G19" s="455" t="s">
        <v>1062</v>
      </c>
      <c r="H19" s="455" t="str">
        <f t="shared" si="0"/>
        <v>-</v>
      </c>
      <c r="I19" s="455" t="s">
        <v>1062</v>
      </c>
      <c r="J19" s="455" t="s">
        <v>1062</v>
      </c>
      <c r="K19" s="422" t="s">
        <v>1010</v>
      </c>
      <c r="L19" s="798" t="s">
        <v>1062</v>
      </c>
      <c r="M19" s="798" t="s">
        <v>1062</v>
      </c>
      <c r="N19" s="455" t="s">
        <v>1062</v>
      </c>
      <c r="O19" s="455" t="s">
        <v>1062</v>
      </c>
    </row>
    <row r="20" spans="1:15" s="517" customFormat="1" ht="12" customHeight="1">
      <c r="A20" s="1137"/>
      <c r="B20" s="1140"/>
      <c r="C20" s="453" t="s">
        <v>436</v>
      </c>
      <c r="D20" s="423" t="s">
        <v>1044</v>
      </c>
      <c r="E20" s="455" t="s">
        <v>1062</v>
      </c>
      <c r="F20" s="455" t="s">
        <v>1062</v>
      </c>
      <c r="G20" s="455" t="s">
        <v>1062</v>
      </c>
      <c r="H20" s="455" t="str">
        <f t="shared" si="0"/>
        <v>-</v>
      </c>
      <c r="I20" s="455" t="s">
        <v>1062</v>
      </c>
      <c r="J20" s="455" t="s">
        <v>1062</v>
      </c>
      <c r="K20" s="422" t="s">
        <v>1019</v>
      </c>
      <c r="L20" s="798" t="s">
        <v>1062</v>
      </c>
      <c r="M20" s="798" t="s">
        <v>1062</v>
      </c>
      <c r="N20" s="455" t="s">
        <v>1062</v>
      </c>
      <c r="O20" s="455" t="s">
        <v>1062</v>
      </c>
    </row>
    <row r="21" spans="1:15" s="517" customFormat="1" ht="12" customHeight="1">
      <c r="A21" s="1137"/>
      <c r="B21" s="1140"/>
      <c r="C21" s="453" t="s">
        <v>668</v>
      </c>
      <c r="D21" s="463" t="s">
        <v>1043</v>
      </c>
      <c r="E21" s="455" t="s">
        <v>1062</v>
      </c>
      <c r="F21" s="455" t="s">
        <v>1062</v>
      </c>
      <c r="G21" s="455" t="s">
        <v>1062</v>
      </c>
      <c r="H21" s="455" t="str">
        <f t="shared" si="0"/>
        <v>-</v>
      </c>
      <c r="I21" s="455" t="s">
        <v>1062</v>
      </c>
      <c r="J21" s="455" t="s">
        <v>1062</v>
      </c>
      <c r="K21" s="422" t="s">
        <v>1019</v>
      </c>
      <c r="L21" s="798" t="s">
        <v>1062</v>
      </c>
      <c r="M21" s="798" t="s">
        <v>1062</v>
      </c>
      <c r="N21" s="455" t="s">
        <v>1062</v>
      </c>
      <c r="O21" s="455" t="s">
        <v>1062</v>
      </c>
    </row>
    <row r="22" spans="1:15" s="517" customFormat="1" ht="12" customHeight="1">
      <c r="A22" s="1137"/>
      <c r="B22" s="1140"/>
      <c r="C22" s="453" t="s">
        <v>662</v>
      </c>
      <c r="D22" s="453" t="s">
        <v>1042</v>
      </c>
      <c r="E22" s="455">
        <v>7829</v>
      </c>
      <c r="F22" s="455">
        <v>40191</v>
      </c>
      <c r="G22" s="455">
        <v>7829</v>
      </c>
      <c r="H22" s="455">
        <f t="shared" si="0"/>
        <v>406.37137124999998</v>
      </c>
      <c r="I22" s="455">
        <v>2309.242315</v>
      </c>
      <c r="J22" s="455">
        <v>406.37137124999998</v>
      </c>
      <c r="K22" s="422" t="s">
        <v>1010</v>
      </c>
      <c r="L22" s="798" t="s">
        <v>1062</v>
      </c>
      <c r="M22" s="798" t="s">
        <v>1062</v>
      </c>
      <c r="N22" s="796">
        <v>168</v>
      </c>
      <c r="O22" s="797">
        <v>8.3000000000000007</v>
      </c>
    </row>
    <row r="23" spans="1:15" s="517" customFormat="1" ht="12" customHeight="1">
      <c r="A23" s="1137"/>
      <c r="B23" s="1141"/>
      <c r="C23" s="458" t="s">
        <v>645</v>
      </c>
      <c r="D23" s="458"/>
      <c r="E23" s="461">
        <v>7829</v>
      </c>
      <c r="F23" s="461">
        <v>40191</v>
      </c>
      <c r="G23" s="461">
        <v>7829</v>
      </c>
      <c r="H23" s="459">
        <f t="shared" si="0"/>
        <v>406.37137124999998</v>
      </c>
      <c r="I23" s="461">
        <v>2309.242315</v>
      </c>
      <c r="J23" s="461">
        <v>406.37137124999998</v>
      </c>
      <c r="K23" s="461"/>
      <c r="L23" s="461"/>
      <c r="M23" s="461"/>
      <c r="N23" s="461"/>
      <c r="O23" s="461"/>
    </row>
    <row r="24" spans="1:15" s="517" customFormat="1" ht="12" customHeight="1">
      <c r="A24" s="1137"/>
      <c r="B24" s="761" t="s">
        <v>422</v>
      </c>
      <c r="C24" s="453" t="s">
        <v>438</v>
      </c>
      <c r="D24" s="453" t="s">
        <v>1006</v>
      </c>
      <c r="E24" s="455" t="s">
        <v>1062</v>
      </c>
      <c r="F24" s="455" t="s">
        <v>1062</v>
      </c>
      <c r="G24" s="455" t="s">
        <v>1062</v>
      </c>
      <c r="H24" s="455" t="str">
        <f t="shared" si="0"/>
        <v>-</v>
      </c>
      <c r="I24" s="455" t="s">
        <v>1062</v>
      </c>
      <c r="J24" s="455" t="s">
        <v>1062</v>
      </c>
      <c r="K24" s="422" t="s">
        <v>1019</v>
      </c>
      <c r="L24" s="798"/>
      <c r="M24" s="798"/>
      <c r="N24" s="455" t="s">
        <v>1062</v>
      </c>
      <c r="O24" s="455" t="s">
        <v>1062</v>
      </c>
    </row>
    <row r="25" spans="1:15" s="517" customFormat="1" ht="12" customHeight="1">
      <c r="A25" s="1138"/>
      <c r="B25" s="460" t="s">
        <v>669</v>
      </c>
      <c r="C25" s="456"/>
      <c r="D25" s="456"/>
      <c r="E25" s="461">
        <v>7829</v>
      </c>
      <c r="F25" s="461">
        <v>40191</v>
      </c>
      <c r="G25" s="461">
        <v>7829</v>
      </c>
      <c r="H25" s="459">
        <f t="shared" si="0"/>
        <v>406.37137124999998</v>
      </c>
      <c r="I25" s="461">
        <v>2309.242315</v>
      </c>
      <c r="J25" s="461">
        <v>406.37137124999998</v>
      </c>
      <c r="K25" s="461"/>
      <c r="L25" s="461"/>
      <c r="M25" s="461"/>
      <c r="N25" s="461">
        <v>0</v>
      </c>
      <c r="O25" s="461">
        <v>0</v>
      </c>
    </row>
    <row r="26" spans="1:15" s="517" customFormat="1" ht="12" customHeight="1">
      <c r="A26" s="1136" t="s">
        <v>658</v>
      </c>
      <c r="B26" s="1139" t="s">
        <v>421</v>
      </c>
      <c r="C26" s="453" t="s">
        <v>435</v>
      </c>
      <c r="D26" s="453" t="s">
        <v>1043</v>
      </c>
      <c r="E26" s="455">
        <v>0</v>
      </c>
      <c r="F26" s="455">
        <v>0</v>
      </c>
      <c r="G26" s="455">
        <v>0</v>
      </c>
      <c r="H26" s="455">
        <f t="shared" si="0"/>
        <v>0</v>
      </c>
      <c r="I26" s="455">
        <v>0</v>
      </c>
      <c r="J26" s="455">
        <v>0</v>
      </c>
      <c r="K26" s="455" t="s">
        <v>1010</v>
      </c>
      <c r="L26" s="798" t="s">
        <v>1062</v>
      </c>
      <c r="M26" s="798" t="s">
        <v>1062</v>
      </c>
      <c r="N26" s="455">
        <v>0</v>
      </c>
      <c r="O26" s="455">
        <v>0</v>
      </c>
    </row>
    <row r="27" spans="1:15" s="517" customFormat="1" ht="12" customHeight="1">
      <c r="A27" s="1137"/>
      <c r="B27" s="1140"/>
      <c r="C27" s="453" t="s">
        <v>659</v>
      </c>
      <c r="D27" s="453" t="s">
        <v>1042</v>
      </c>
      <c r="E27" s="455">
        <v>20</v>
      </c>
      <c r="F27" s="455">
        <v>23</v>
      </c>
      <c r="G27" s="455">
        <v>20</v>
      </c>
      <c r="H27" s="455">
        <f t="shared" si="0"/>
        <v>1.0397680000000002</v>
      </c>
      <c r="I27" s="455">
        <v>1.1943790000000001</v>
      </c>
      <c r="J27" s="455">
        <v>1.0397680000000002</v>
      </c>
      <c r="K27" s="455" t="s">
        <v>1010</v>
      </c>
      <c r="L27" s="455">
        <v>51886</v>
      </c>
      <c r="M27" s="455">
        <v>51790</v>
      </c>
      <c r="N27" s="455">
        <v>0.5</v>
      </c>
      <c r="O27" s="455">
        <v>0.03</v>
      </c>
    </row>
    <row r="28" spans="1:15" s="517" customFormat="1" ht="12" customHeight="1">
      <c r="A28" s="1137"/>
      <c r="B28" s="1140"/>
      <c r="C28" s="453" t="s">
        <v>1052</v>
      </c>
      <c r="D28" s="453" t="s">
        <v>1051</v>
      </c>
      <c r="E28" s="455">
        <v>0</v>
      </c>
      <c r="F28" s="455">
        <v>0</v>
      </c>
      <c r="G28" s="455">
        <v>0</v>
      </c>
      <c r="H28" s="455">
        <f t="shared" si="0"/>
        <v>0</v>
      </c>
      <c r="I28" s="455">
        <v>0</v>
      </c>
      <c r="J28" s="455">
        <v>0</v>
      </c>
      <c r="K28" s="455" t="s">
        <v>1050</v>
      </c>
      <c r="L28" s="798" t="s">
        <v>1062</v>
      </c>
      <c r="M28" s="798" t="s">
        <v>1062</v>
      </c>
      <c r="N28" s="455">
        <v>0</v>
      </c>
      <c r="O28" s="455">
        <v>0</v>
      </c>
    </row>
    <row r="29" spans="1:15" s="517" customFormat="1" ht="24.75" customHeight="1">
      <c r="A29" s="1137"/>
      <c r="B29" s="1140"/>
      <c r="C29" s="453" t="s">
        <v>436</v>
      </c>
      <c r="D29" s="453" t="s">
        <v>1140</v>
      </c>
      <c r="E29" s="455">
        <v>0</v>
      </c>
      <c r="F29" s="455">
        <v>0</v>
      </c>
      <c r="G29" s="455">
        <v>0</v>
      </c>
      <c r="H29" s="455">
        <f t="shared" si="0"/>
        <v>0</v>
      </c>
      <c r="I29" s="455">
        <v>0</v>
      </c>
      <c r="J29" s="455">
        <v>0</v>
      </c>
      <c r="K29" s="455" t="s">
        <v>1019</v>
      </c>
      <c r="L29" s="798" t="s">
        <v>1062</v>
      </c>
      <c r="M29" s="798" t="s">
        <v>1062</v>
      </c>
      <c r="N29" s="455">
        <v>0</v>
      </c>
      <c r="O29" s="455">
        <v>0</v>
      </c>
    </row>
    <row r="30" spans="1:15" s="517" customFormat="1" ht="12" customHeight="1">
      <c r="A30" s="1137"/>
      <c r="B30" s="1141"/>
      <c r="C30" s="458" t="s">
        <v>645</v>
      </c>
      <c r="D30" s="458"/>
      <c r="E30" s="461">
        <v>20</v>
      </c>
      <c r="F30" s="461">
        <v>23</v>
      </c>
      <c r="G30" s="461">
        <v>20</v>
      </c>
      <c r="H30" s="459">
        <f t="shared" si="0"/>
        <v>1.0397680000000002</v>
      </c>
      <c r="I30" s="461">
        <v>1.1943790000000001</v>
      </c>
      <c r="J30" s="461">
        <v>1.0397680000000002</v>
      </c>
      <c r="K30" s="461"/>
      <c r="L30" s="461"/>
      <c r="M30" s="461"/>
      <c r="N30" s="461"/>
      <c r="O30" s="461"/>
    </row>
    <row r="31" spans="1:15" s="517" customFormat="1" ht="12" customHeight="1">
      <c r="A31" s="1137"/>
      <c r="B31" s="1139" t="s">
        <v>419</v>
      </c>
      <c r="C31" s="453" t="s">
        <v>1146</v>
      </c>
      <c r="D31" s="453" t="s">
        <v>1147</v>
      </c>
      <c r="E31" s="455">
        <v>0</v>
      </c>
      <c r="F31" s="455">
        <v>0</v>
      </c>
      <c r="G31" s="455">
        <v>0</v>
      </c>
      <c r="H31" s="455">
        <f t="shared" si="0"/>
        <v>0</v>
      </c>
      <c r="I31" s="455">
        <v>0</v>
      </c>
      <c r="J31" s="455">
        <v>0</v>
      </c>
      <c r="K31" s="455" t="s">
        <v>1001</v>
      </c>
      <c r="L31" s="798" t="s">
        <v>1062</v>
      </c>
      <c r="M31" s="798" t="s">
        <v>1062</v>
      </c>
      <c r="N31" s="455">
        <v>0</v>
      </c>
      <c r="O31" s="455">
        <v>0</v>
      </c>
    </row>
    <row r="32" spans="1:15" s="517" customFormat="1" ht="12" customHeight="1">
      <c r="A32" s="1137"/>
      <c r="B32" s="1140"/>
      <c r="C32" s="453" t="s">
        <v>1148</v>
      </c>
      <c r="D32" s="453" t="s">
        <v>1149</v>
      </c>
      <c r="E32" s="455">
        <v>0</v>
      </c>
      <c r="F32" s="455">
        <v>0</v>
      </c>
      <c r="G32" s="455">
        <v>0</v>
      </c>
      <c r="H32" s="455">
        <f t="shared" si="0"/>
        <v>0</v>
      </c>
      <c r="I32" s="455">
        <v>0</v>
      </c>
      <c r="J32" s="455">
        <v>0</v>
      </c>
      <c r="K32" s="455" t="s">
        <v>1001</v>
      </c>
      <c r="L32" s="798" t="s">
        <v>1062</v>
      </c>
      <c r="M32" s="798" t="s">
        <v>1062</v>
      </c>
      <c r="N32" s="455">
        <v>0</v>
      </c>
      <c r="O32" s="455">
        <v>0</v>
      </c>
    </row>
    <row r="33" spans="1:15" s="517" customFormat="1" ht="12" customHeight="1">
      <c r="A33" s="1137"/>
      <c r="B33" s="1141"/>
      <c r="C33" s="458" t="s">
        <v>650</v>
      </c>
      <c r="D33" s="458"/>
      <c r="E33" s="459">
        <v>0</v>
      </c>
      <c r="F33" s="459">
        <v>0</v>
      </c>
      <c r="G33" s="459">
        <v>0</v>
      </c>
      <c r="H33" s="459">
        <f t="shared" si="0"/>
        <v>0</v>
      </c>
      <c r="I33" s="459">
        <v>0</v>
      </c>
      <c r="J33" s="459">
        <v>0</v>
      </c>
      <c r="K33" s="459"/>
      <c r="L33" s="459"/>
      <c r="M33" s="459"/>
      <c r="N33" s="799"/>
      <c r="O33" s="799"/>
    </row>
    <row r="34" spans="1:15" s="517" customFormat="1" ht="12" customHeight="1">
      <c r="A34" s="1137"/>
      <c r="B34" s="761" t="s">
        <v>422</v>
      </c>
      <c r="C34" s="453" t="s">
        <v>438</v>
      </c>
      <c r="D34" s="453" t="s">
        <v>1006</v>
      </c>
      <c r="E34" s="455">
        <v>0</v>
      </c>
      <c r="F34" s="455">
        <v>0</v>
      </c>
      <c r="G34" s="455">
        <v>0</v>
      </c>
      <c r="H34" s="455">
        <f t="shared" si="0"/>
        <v>0</v>
      </c>
      <c r="I34" s="457">
        <v>0</v>
      </c>
      <c r="J34" s="457">
        <v>0</v>
      </c>
      <c r="K34" s="422" t="s">
        <v>1019</v>
      </c>
      <c r="L34" s="798" t="s">
        <v>1062</v>
      </c>
      <c r="M34" s="798" t="s">
        <v>1062</v>
      </c>
      <c r="N34" s="455">
        <v>0</v>
      </c>
      <c r="O34" s="455">
        <v>0</v>
      </c>
    </row>
    <row r="35" spans="1:15" s="517" customFormat="1" ht="12" customHeight="1">
      <c r="A35" s="1138"/>
      <c r="B35" s="460" t="s">
        <v>1049</v>
      </c>
      <c r="C35" s="460" t="s">
        <v>1049</v>
      </c>
      <c r="D35" s="456"/>
      <c r="E35" s="461">
        <v>20</v>
      </c>
      <c r="F35" s="461">
        <v>23</v>
      </c>
      <c r="G35" s="461">
        <v>20</v>
      </c>
      <c r="H35" s="459">
        <f t="shared" si="0"/>
        <v>1.0397680000000002</v>
      </c>
      <c r="I35" s="461">
        <v>1.1943790000000001</v>
      </c>
      <c r="J35" s="461">
        <v>1.0397680000000002</v>
      </c>
      <c r="K35" s="461"/>
      <c r="L35" s="461"/>
      <c r="M35" s="461"/>
      <c r="N35" s="461">
        <v>0.52</v>
      </c>
      <c r="O35" s="461">
        <v>0.03</v>
      </c>
    </row>
    <row r="36" spans="1:15" s="517" customFormat="1" ht="28.5" customHeight="1">
      <c r="A36" s="1136" t="s">
        <v>660</v>
      </c>
      <c r="B36" s="462" t="s">
        <v>421</v>
      </c>
      <c r="C36" s="453" t="s">
        <v>659</v>
      </c>
      <c r="D36" s="453"/>
      <c r="E36" s="455">
        <v>31604</v>
      </c>
      <c r="F36" s="455">
        <v>55313</v>
      </c>
      <c r="G36" s="455">
        <v>31604</v>
      </c>
      <c r="H36" s="455">
        <f t="shared" si="0"/>
        <v>1655.4376339999994</v>
      </c>
      <c r="I36" s="457">
        <v>2893.0589605000114</v>
      </c>
      <c r="J36" s="457">
        <v>1655.4376339999994</v>
      </c>
      <c r="K36" s="422" t="s">
        <v>1010</v>
      </c>
      <c r="L36" s="798" t="s">
        <v>1062</v>
      </c>
      <c r="M36" s="798" t="s">
        <v>1062</v>
      </c>
      <c r="N36" s="455">
        <v>4096.75</v>
      </c>
      <c r="O36" s="455">
        <v>215.62</v>
      </c>
    </row>
    <row r="37" spans="1:15" s="517" customFormat="1">
      <c r="A37" s="1138"/>
      <c r="B37" s="460" t="s">
        <v>1048</v>
      </c>
      <c r="C37" s="460" t="s">
        <v>1048</v>
      </c>
      <c r="D37" s="456"/>
      <c r="E37" s="461">
        <v>31604</v>
      </c>
      <c r="F37" s="461">
        <v>55313</v>
      </c>
      <c r="G37" s="461">
        <v>31604</v>
      </c>
      <c r="H37" s="459">
        <f t="shared" si="0"/>
        <v>1655.4376339999994</v>
      </c>
      <c r="I37" s="461">
        <v>2893.0589605000114</v>
      </c>
      <c r="J37" s="461">
        <v>1655.4376339999994</v>
      </c>
      <c r="K37" s="461"/>
      <c r="L37" s="461"/>
      <c r="M37" s="461"/>
      <c r="N37" s="461">
        <v>4096.75</v>
      </c>
      <c r="O37" s="461">
        <v>215.62</v>
      </c>
    </row>
    <row r="38" spans="1:15">
      <c r="A38" s="800" t="s">
        <v>1183</v>
      </c>
      <c r="C38" s="421"/>
      <c r="D38" s="421"/>
      <c r="E38" s="421"/>
      <c r="F38" s="421"/>
      <c r="G38" s="421"/>
      <c r="H38" s="465"/>
      <c r="I38" s="465"/>
      <c r="J38" s="465"/>
      <c r="K38" s="465"/>
      <c r="L38" s="465"/>
      <c r="M38" s="465"/>
      <c r="N38" s="465"/>
      <c r="O38" s="465"/>
    </row>
    <row r="39" spans="1:15" s="801" customFormat="1">
      <c r="A39" s="1132" t="s">
        <v>670</v>
      </c>
      <c r="B39" s="1132"/>
      <c r="C39" s="1132"/>
      <c r="D39" s="1132"/>
      <c r="E39" s="1132"/>
      <c r="F39" s="1132"/>
      <c r="G39" s="1132"/>
      <c r="H39" s="1132"/>
      <c r="I39" s="1132"/>
      <c r="K39" s="518"/>
      <c r="L39" s="802"/>
      <c r="M39" s="802"/>
      <c r="N39" s="802"/>
      <c r="O39" s="802"/>
    </row>
    <row r="40" spans="1:15" s="801" customFormat="1">
      <c r="A40" s="467" t="s">
        <v>671</v>
      </c>
      <c r="B40" s="467"/>
      <c r="C40" s="467"/>
      <c r="D40" s="467"/>
      <c r="E40" s="467"/>
      <c r="F40" s="467"/>
      <c r="G40" s="467"/>
      <c r="H40" s="467"/>
      <c r="K40" s="518"/>
    </row>
    <row r="41" spans="1:15" s="801" customFormat="1">
      <c r="A41" s="468" t="s">
        <v>778</v>
      </c>
      <c r="B41" s="467"/>
      <c r="C41" s="467"/>
      <c r="D41" s="467"/>
      <c r="E41" s="467"/>
      <c r="F41" s="467"/>
      <c r="G41" s="467"/>
      <c r="H41" s="467"/>
      <c r="K41" s="518"/>
    </row>
    <row r="42" spans="1:15" s="801" customFormat="1">
      <c r="A42" s="1133" t="s">
        <v>1201</v>
      </c>
      <c r="B42" s="1134"/>
      <c r="C42" s="1134"/>
      <c r="D42" s="1134"/>
      <c r="E42" s="1134"/>
      <c r="F42" s="1134"/>
      <c r="G42" s="1134"/>
      <c r="H42" s="1134"/>
      <c r="I42" s="1134"/>
      <c r="J42" s="1134"/>
      <c r="K42" s="1134"/>
      <c r="L42" s="1134"/>
      <c r="M42" s="1134"/>
      <c r="N42" s="1134"/>
    </row>
    <row r="43" spans="1:15" ht="12.75" customHeight="1">
      <c r="A43" s="1046" t="s">
        <v>1181</v>
      </c>
      <c r="B43" s="1046"/>
      <c r="C43" s="1046"/>
      <c r="D43" s="1046"/>
      <c r="E43" s="1046"/>
      <c r="F43" s="1046"/>
      <c r="G43" s="1046"/>
      <c r="H43" s="1046"/>
      <c r="I43" s="1046"/>
      <c r="J43" s="1046"/>
      <c r="K43" s="1046"/>
      <c r="L43" s="1046"/>
      <c r="M43" s="1046"/>
      <c r="N43" s="1046"/>
    </row>
    <row r="44" spans="1:15">
      <c r="A44" s="1135" t="s">
        <v>1202</v>
      </c>
      <c r="B44" s="1135"/>
      <c r="C44" s="1135"/>
      <c r="E44" s="466"/>
    </row>
  </sheetData>
  <mergeCells count="23">
    <mergeCell ref="A39:I39"/>
    <mergeCell ref="A42:N42"/>
    <mergeCell ref="A43:N43"/>
    <mergeCell ref="A44:C44"/>
    <mergeCell ref="A4:A18"/>
    <mergeCell ref="B4:B9"/>
    <mergeCell ref="B10:B13"/>
    <mergeCell ref="B14:B16"/>
    <mergeCell ref="A19:A25"/>
    <mergeCell ref="B19:B23"/>
    <mergeCell ref="A26:A35"/>
    <mergeCell ref="B26:B30"/>
    <mergeCell ref="B31:B33"/>
    <mergeCell ref="A36:A37"/>
    <mergeCell ref="H2:J2"/>
    <mergeCell ref="K2:K3"/>
    <mergeCell ref="L2:M2"/>
    <mergeCell ref="N2:O2"/>
    <mergeCell ref="A2:A3"/>
    <mergeCell ref="B2:B3"/>
    <mergeCell ref="C2:C3"/>
    <mergeCell ref="D2:D3"/>
    <mergeCell ref="E2:G2"/>
  </mergeCells>
  <printOptions horizontalCentered="1"/>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J20" sqref="J20"/>
    </sheetView>
  </sheetViews>
  <sheetFormatPr defaultColWidth="9.140625" defaultRowHeight="15"/>
  <cols>
    <col min="1" max="1" width="53" style="269" customWidth="1"/>
    <col min="2" max="2" width="11.140625" style="269" customWidth="1"/>
    <col min="3" max="4" width="10.42578125" style="269" bestFit="1" customWidth="1"/>
    <col min="5" max="5" width="11.7109375" style="269" bestFit="1" customWidth="1"/>
    <col min="6" max="6" width="13.42578125" style="269" bestFit="1" customWidth="1"/>
    <col min="7" max="8" width="9.140625" style="257"/>
    <col min="9" max="9" width="10.5703125" style="257" bestFit="1" customWidth="1"/>
    <col min="10" max="16384" width="9.140625" style="257"/>
  </cols>
  <sheetData>
    <row r="1" spans="1:13" ht="15.75">
      <c r="A1" s="253" t="s">
        <v>672</v>
      </c>
      <c r="B1" s="254"/>
      <c r="C1" s="254"/>
      <c r="D1" s="255"/>
      <c r="E1" s="255"/>
      <c r="F1" s="256"/>
    </row>
    <row r="2" spans="1:13">
      <c r="A2" s="138" t="s">
        <v>873</v>
      </c>
      <c r="B2" s="139"/>
      <c r="C2" s="139"/>
      <c r="D2" s="258"/>
      <c r="E2" s="258"/>
      <c r="F2" s="259">
        <v>23214703</v>
      </c>
    </row>
    <row r="3" spans="1:13" ht="30">
      <c r="A3" s="138" t="s">
        <v>970</v>
      </c>
      <c r="B3" s="139"/>
      <c r="C3" s="139"/>
      <c r="D3" s="258"/>
      <c r="E3" s="258"/>
      <c r="F3" s="260">
        <v>27.8</v>
      </c>
    </row>
    <row r="4" spans="1:13" ht="30">
      <c r="A4" s="138" t="s">
        <v>969</v>
      </c>
      <c r="B4" s="139"/>
      <c r="C4" s="139"/>
      <c r="D4" s="258"/>
      <c r="E4" s="258"/>
      <c r="F4" s="260">
        <v>27.3</v>
      </c>
    </row>
    <row r="5" spans="1:13" ht="15.75">
      <c r="A5" s="261" t="s">
        <v>673</v>
      </c>
      <c r="B5" s="140">
        <v>44531</v>
      </c>
      <c r="C5" s="140">
        <v>44562</v>
      </c>
      <c r="D5" s="140">
        <v>44593</v>
      </c>
      <c r="E5" s="563">
        <v>44621</v>
      </c>
      <c r="F5" s="563">
        <v>44652</v>
      </c>
    </row>
    <row r="6" spans="1:13" ht="15.75">
      <c r="A6" s="141" t="s">
        <v>674</v>
      </c>
      <c r="B6" s="263">
        <v>4</v>
      </c>
      <c r="C6" s="262">
        <v>4</v>
      </c>
      <c r="D6" s="562">
        <v>4</v>
      </c>
      <c r="E6" s="578">
        <v>4</v>
      </c>
      <c r="F6" s="578">
        <v>4</v>
      </c>
    </row>
    <row r="7" spans="1:13" ht="15.75">
      <c r="A7" s="142" t="s">
        <v>675</v>
      </c>
      <c r="B7" s="265">
        <v>4</v>
      </c>
      <c r="C7" s="264">
        <v>4</v>
      </c>
      <c r="D7" s="264">
        <v>4</v>
      </c>
      <c r="E7" s="265">
        <v>4</v>
      </c>
      <c r="F7" s="265">
        <v>4</v>
      </c>
      <c r="H7" s="474"/>
    </row>
    <row r="8" spans="1:13" ht="15.75">
      <c r="A8" s="143" t="s">
        <v>676</v>
      </c>
      <c r="B8" s="266">
        <v>201143</v>
      </c>
      <c r="C8" s="336">
        <v>199473</v>
      </c>
      <c r="D8" s="336">
        <v>201832</v>
      </c>
      <c r="E8" s="266">
        <v>204894</v>
      </c>
      <c r="F8" s="266">
        <v>208476</v>
      </c>
      <c r="I8" s="16"/>
      <c r="J8" s="16"/>
      <c r="K8" s="16"/>
      <c r="L8" s="16"/>
      <c r="M8" s="16"/>
    </row>
    <row r="9" spans="1:13" ht="15.75">
      <c r="A9" s="142" t="s">
        <v>677</v>
      </c>
      <c r="B9" s="266">
        <v>162412</v>
      </c>
      <c r="C9" s="336">
        <v>160329</v>
      </c>
      <c r="D9" s="336">
        <v>162174</v>
      </c>
      <c r="E9" s="266">
        <v>164653</v>
      </c>
      <c r="F9" s="266">
        <v>166239</v>
      </c>
      <c r="I9" s="16"/>
      <c r="J9" s="16"/>
      <c r="K9" s="16"/>
      <c r="L9" s="16"/>
      <c r="M9" s="16"/>
    </row>
    <row r="10" spans="1:13" ht="15.75">
      <c r="A10" s="142" t="s">
        <v>678</v>
      </c>
      <c r="B10" s="266">
        <v>116834</v>
      </c>
      <c r="C10" s="336">
        <v>115824</v>
      </c>
      <c r="D10" s="336">
        <v>116270</v>
      </c>
      <c r="E10" s="579">
        <v>118906</v>
      </c>
      <c r="F10" s="579">
        <v>119546</v>
      </c>
      <c r="I10" s="16"/>
      <c r="J10" s="16"/>
      <c r="K10" s="16"/>
      <c r="L10" s="16"/>
      <c r="M10" s="16"/>
    </row>
    <row r="11" spans="1:13" ht="15.75">
      <c r="A11" s="473" t="s">
        <v>679</v>
      </c>
      <c r="B11" s="267"/>
      <c r="C11" s="268"/>
      <c r="D11" s="268"/>
      <c r="E11" s="564"/>
      <c r="F11" s="564"/>
      <c r="I11" s="16"/>
      <c r="J11" s="16"/>
      <c r="K11" s="16"/>
      <c r="L11" s="16"/>
      <c r="M11" s="16"/>
    </row>
    <row r="12" spans="1:13" ht="15.75">
      <c r="A12" s="145" t="s">
        <v>680</v>
      </c>
      <c r="B12" s="272">
        <v>3.32</v>
      </c>
      <c r="C12" s="475">
        <v>3.25</v>
      </c>
      <c r="D12" s="560">
        <v>3.3</v>
      </c>
      <c r="E12" s="580">
        <v>3.34</v>
      </c>
      <c r="F12" s="580">
        <v>3.63</v>
      </c>
    </row>
    <row r="13" spans="1:13" ht="15.75">
      <c r="A13" s="145" t="s">
        <v>681</v>
      </c>
      <c r="B13" s="272">
        <v>3.66</v>
      </c>
      <c r="C13" s="476">
        <v>3.88</v>
      </c>
      <c r="D13" s="475">
        <v>3.7</v>
      </c>
      <c r="E13" s="581">
        <v>3.84</v>
      </c>
      <c r="F13" s="581">
        <v>3.98</v>
      </c>
    </row>
    <row r="14" spans="1:13" ht="15.75">
      <c r="A14" s="270" t="s">
        <v>682</v>
      </c>
      <c r="B14" s="271" t="s">
        <v>871</v>
      </c>
      <c r="C14" s="477" t="s">
        <v>871</v>
      </c>
      <c r="D14" s="477" t="s">
        <v>871</v>
      </c>
      <c r="E14" s="271" t="s">
        <v>871</v>
      </c>
      <c r="F14" s="271" t="s">
        <v>871</v>
      </c>
    </row>
    <row r="15" spans="1:13" ht="15.75">
      <c r="A15" s="145" t="s">
        <v>763</v>
      </c>
      <c r="B15" s="272" t="s">
        <v>872</v>
      </c>
      <c r="C15" s="476" t="s">
        <v>967</v>
      </c>
      <c r="D15" s="561" t="s">
        <v>967</v>
      </c>
      <c r="E15" s="582" t="s">
        <v>967</v>
      </c>
      <c r="F15" s="582" t="s">
        <v>967</v>
      </c>
    </row>
    <row r="16" spans="1:13" ht="12.75">
      <c r="A16" s="1145" t="s">
        <v>683</v>
      </c>
      <c r="B16" s="1150"/>
      <c r="C16" s="1150"/>
      <c r="D16" s="1150"/>
      <c r="E16" s="1150"/>
      <c r="F16" s="1147"/>
    </row>
    <row r="17" spans="1:12" ht="15.75">
      <c r="A17" s="146" t="s">
        <v>684</v>
      </c>
      <c r="B17" s="558">
        <v>1330632.0599999998</v>
      </c>
      <c r="C17" s="558">
        <v>1390844.46</v>
      </c>
      <c r="D17" s="583">
        <v>1265092.2300000002</v>
      </c>
      <c r="E17" s="824">
        <v>1491336.1</v>
      </c>
      <c r="F17" s="558">
        <f>'16'!D5+'16'!D3</f>
        <v>1393072.56</v>
      </c>
      <c r="H17" s="131"/>
      <c r="I17" s="131"/>
      <c r="J17" s="131"/>
      <c r="K17" s="131"/>
      <c r="L17" s="131"/>
    </row>
    <row r="18" spans="1:12" ht="15.75">
      <c r="A18" s="146" t="s">
        <v>685</v>
      </c>
      <c r="B18" s="484">
        <v>26600211.550000001</v>
      </c>
      <c r="C18" s="484">
        <v>26441207.18</v>
      </c>
      <c r="D18" s="484">
        <v>25239045.09</v>
      </c>
      <c r="E18" s="825">
        <v>26406501.379999999</v>
      </c>
      <c r="F18" s="484">
        <v>26697882.219999999</v>
      </c>
      <c r="H18" s="197"/>
    </row>
    <row r="19" spans="1:12" ht="15.75">
      <c r="A19" s="146" t="s">
        <v>686</v>
      </c>
      <c r="B19" s="484">
        <v>26402579.454611</v>
      </c>
      <c r="C19" s="484">
        <v>26219158.749822602</v>
      </c>
      <c r="D19" s="484">
        <v>25053580.508570399</v>
      </c>
      <c r="E19" s="825">
        <v>26181063.834121399</v>
      </c>
      <c r="F19" s="484">
        <v>26459284.787211701</v>
      </c>
    </row>
    <row r="20" spans="1:12" ht="15.75">
      <c r="A20" s="147" t="s">
        <v>687</v>
      </c>
      <c r="B20" s="274">
        <v>-19026</v>
      </c>
      <c r="C20" s="274">
        <v>-33303.449999999997</v>
      </c>
      <c r="D20" s="274">
        <v>-35591.980000000003</v>
      </c>
      <c r="E20" s="826">
        <v>-41123.14</v>
      </c>
      <c r="F20" s="274">
        <v>-17143.75</v>
      </c>
    </row>
    <row r="21" spans="1:12" ht="12.75">
      <c r="A21" s="1145" t="s">
        <v>688</v>
      </c>
      <c r="B21" s="1146"/>
      <c r="C21" s="1146"/>
      <c r="D21" s="1146"/>
      <c r="E21" s="1146"/>
      <c r="F21" s="1147"/>
    </row>
    <row r="22" spans="1:12" ht="15.75">
      <c r="A22" s="144" t="s">
        <v>689</v>
      </c>
      <c r="B22" s="311">
        <v>633614</v>
      </c>
      <c r="C22" s="478">
        <v>631953</v>
      </c>
      <c r="D22" s="446">
        <v>631920</v>
      </c>
      <c r="E22" s="584">
        <v>606475</v>
      </c>
      <c r="F22" s="584">
        <v>595954</v>
      </c>
    </row>
    <row r="23" spans="1:12" ht="15.75">
      <c r="A23" s="145" t="s">
        <v>690</v>
      </c>
      <c r="B23" s="276">
        <v>74.3</v>
      </c>
      <c r="C23" s="275">
        <v>74.72</v>
      </c>
      <c r="D23" s="275">
        <v>75.28</v>
      </c>
      <c r="E23" s="585">
        <v>75.8</v>
      </c>
      <c r="F23" s="585">
        <v>76.42</v>
      </c>
    </row>
    <row r="24" spans="1:12" ht="15.75">
      <c r="A24" s="145" t="s">
        <v>691</v>
      </c>
      <c r="B24" s="276">
        <v>84.05</v>
      </c>
      <c r="C24" s="275">
        <v>85.61</v>
      </c>
      <c r="D24" s="275">
        <v>84.38</v>
      </c>
      <c r="E24" s="585">
        <v>84.7</v>
      </c>
      <c r="F24" s="585">
        <v>80.58</v>
      </c>
    </row>
    <row r="25" spans="1:12" ht="15.75">
      <c r="A25" s="145" t="s">
        <v>692</v>
      </c>
      <c r="B25" s="278">
        <v>4.71</v>
      </c>
      <c r="C25" s="479">
        <v>4.62</v>
      </c>
      <c r="D25" s="479">
        <v>4.2</v>
      </c>
      <c r="E25" s="586">
        <v>3.84</v>
      </c>
      <c r="F25" s="586">
        <v>3.69</v>
      </c>
    </row>
    <row r="26" spans="1:12" ht="17.25" customHeight="1">
      <c r="A26" s="1145" t="s">
        <v>693</v>
      </c>
      <c r="B26" s="1148"/>
      <c r="C26" s="1148"/>
      <c r="D26" s="1148"/>
      <c r="E26" s="1149"/>
      <c r="F26" s="1147"/>
    </row>
    <row r="27" spans="1:12" ht="16.5" customHeight="1">
      <c r="A27" s="145" t="s">
        <v>694</v>
      </c>
      <c r="B27" s="377">
        <v>9904</v>
      </c>
      <c r="C27" s="377">
        <v>10939</v>
      </c>
      <c r="D27" s="559">
        <v>11273</v>
      </c>
      <c r="E27" s="589">
        <v>11273</v>
      </c>
      <c r="F27" s="589">
        <v>13000</v>
      </c>
      <c r="G27" s="277"/>
      <c r="H27" s="277"/>
      <c r="I27" s="277"/>
      <c r="J27" s="277"/>
    </row>
    <row r="28" spans="1:12" ht="31.5">
      <c r="A28" s="145" t="s">
        <v>695</v>
      </c>
      <c r="B28" s="275">
        <v>14.27</v>
      </c>
      <c r="C28" s="275">
        <v>13.68</v>
      </c>
      <c r="D28" s="275">
        <v>13.4</v>
      </c>
      <c r="E28" s="276">
        <v>14.55</v>
      </c>
      <c r="F28" s="276">
        <v>15.08</v>
      </c>
      <c r="G28" s="277"/>
      <c r="H28" s="277"/>
      <c r="I28" s="277"/>
      <c r="J28" s="277"/>
    </row>
    <row r="29" spans="1:12" ht="31.5">
      <c r="A29" s="145" t="s">
        <v>968</v>
      </c>
      <c r="B29" s="275">
        <v>5.59</v>
      </c>
      <c r="C29" s="479">
        <v>6.01</v>
      </c>
      <c r="D29" s="479">
        <v>6.07</v>
      </c>
      <c r="E29" s="278">
        <v>6.95</v>
      </c>
      <c r="F29" s="278">
        <v>7.79</v>
      </c>
    </row>
    <row r="30" spans="1:12" ht="15.75">
      <c r="A30" s="1142" t="s">
        <v>696</v>
      </c>
      <c r="B30" s="1143"/>
      <c r="C30" s="1143"/>
      <c r="D30" s="1143"/>
      <c r="E30" s="1143"/>
      <c r="F30" s="1144"/>
    </row>
    <row r="31" spans="1:12" ht="15.75">
      <c r="A31" s="145" t="s">
        <v>697</v>
      </c>
      <c r="B31" s="378">
        <v>138.80000000000001</v>
      </c>
      <c r="C31" s="337">
        <v>138.6</v>
      </c>
      <c r="D31" s="337">
        <v>131.80000000000001</v>
      </c>
      <c r="E31" s="587">
        <v>148.30000000000001</v>
      </c>
      <c r="F31" s="587" t="s">
        <v>698</v>
      </c>
    </row>
    <row r="32" spans="1:12" ht="15.75">
      <c r="A32" s="145" t="s">
        <v>699</v>
      </c>
      <c r="B32" s="337">
        <v>120.4</v>
      </c>
      <c r="C32" s="337">
        <v>124.7</v>
      </c>
      <c r="D32" s="337">
        <v>123.2</v>
      </c>
      <c r="E32" s="587">
        <v>144.6</v>
      </c>
      <c r="F32" s="587" t="s">
        <v>698</v>
      </c>
    </row>
    <row r="33" spans="1:6" ht="15.75">
      <c r="A33" s="145" t="s">
        <v>700</v>
      </c>
      <c r="B33" s="337">
        <v>139.80000000000001</v>
      </c>
      <c r="C33" s="337">
        <v>138.4</v>
      </c>
      <c r="D33" s="337">
        <v>130.4</v>
      </c>
      <c r="E33" s="587">
        <v>144.6</v>
      </c>
      <c r="F33" s="587" t="s">
        <v>698</v>
      </c>
    </row>
    <row r="34" spans="1:6" ht="15.75">
      <c r="A34" s="145" t="s">
        <v>701</v>
      </c>
      <c r="B34" s="337">
        <v>162.5</v>
      </c>
      <c r="C34" s="337">
        <v>165.6</v>
      </c>
      <c r="D34" s="337">
        <v>160.80000000000001</v>
      </c>
      <c r="E34" s="587">
        <v>191</v>
      </c>
      <c r="F34" s="587" t="s">
        <v>698</v>
      </c>
    </row>
    <row r="35" spans="1:6" ht="12.75">
      <c r="A35" s="1145" t="s">
        <v>702</v>
      </c>
      <c r="B35" s="1143"/>
      <c r="C35" s="1143"/>
      <c r="D35" s="1143"/>
      <c r="E35" s="1143"/>
      <c r="F35" s="1144"/>
    </row>
    <row r="36" spans="1:6" ht="15.75">
      <c r="A36" s="146" t="s">
        <v>703</v>
      </c>
      <c r="B36" s="804">
        <v>39307</v>
      </c>
      <c r="C36" s="804">
        <v>35210</v>
      </c>
      <c r="D36" s="804">
        <v>37140</v>
      </c>
      <c r="E36" s="587">
        <v>42224</v>
      </c>
      <c r="F36" s="587" t="s">
        <v>698</v>
      </c>
    </row>
    <row r="37" spans="1:6" ht="15.75">
      <c r="A37" s="146" t="s">
        <v>704</v>
      </c>
      <c r="B37" s="804">
        <v>60308</v>
      </c>
      <c r="C37" s="804">
        <v>52253</v>
      </c>
      <c r="D37" s="804">
        <v>57025</v>
      </c>
      <c r="E37" s="804">
        <v>60739</v>
      </c>
      <c r="F37" s="587" t="s">
        <v>698</v>
      </c>
    </row>
    <row r="38" spans="1:6" ht="15.75">
      <c r="A38" s="147" t="s">
        <v>705</v>
      </c>
      <c r="B38" s="805">
        <v>-21001</v>
      </c>
      <c r="C38" s="805">
        <v>-17043</v>
      </c>
      <c r="D38" s="805">
        <v>-19885</v>
      </c>
      <c r="E38" s="805">
        <v>-18515</v>
      </c>
      <c r="F38" s="588" t="s">
        <v>698</v>
      </c>
    </row>
    <row r="39" spans="1:6" ht="12.75">
      <c r="A39" s="279" t="s">
        <v>706</v>
      </c>
      <c r="B39" s="279"/>
      <c r="C39" s="279"/>
      <c r="D39" s="279"/>
      <c r="E39" s="280"/>
      <c r="F39" s="280"/>
    </row>
    <row r="40" spans="1:6" ht="12.75">
      <c r="A40" s="281" t="s">
        <v>874</v>
      </c>
      <c r="B40" s="282"/>
      <c r="C40" s="282"/>
      <c r="D40" s="282"/>
      <c r="E40" s="280"/>
      <c r="F40" s="280"/>
    </row>
    <row r="41" spans="1:6" ht="12.75">
      <c r="A41" s="281" t="s">
        <v>1167</v>
      </c>
      <c r="B41" s="282"/>
      <c r="C41" s="282"/>
      <c r="D41" s="282"/>
      <c r="E41" s="280"/>
      <c r="F41" s="280"/>
    </row>
    <row r="42" spans="1:6" ht="12.75">
      <c r="A42" s="281" t="s">
        <v>875</v>
      </c>
      <c r="B42" s="282"/>
      <c r="C42" s="282"/>
      <c r="D42" s="282"/>
      <c r="E42" s="280"/>
      <c r="F42" s="282"/>
    </row>
    <row r="43" spans="1:6" ht="12.75" customHeight="1">
      <c r="A43" s="281" t="s">
        <v>707</v>
      </c>
      <c r="B43" s="282"/>
      <c r="C43" s="282"/>
      <c r="D43" s="282"/>
      <c r="E43" s="282"/>
      <c r="F43" s="285"/>
    </row>
    <row r="44" spans="1:6" ht="15.75">
      <c r="A44" s="283" t="s">
        <v>1230</v>
      </c>
      <c r="B44" s="284"/>
      <c r="C44" s="284"/>
      <c r="D44" s="285"/>
      <c r="E44" s="285"/>
    </row>
  </sheetData>
  <mergeCells count="5">
    <mergeCell ref="A30:F30"/>
    <mergeCell ref="A35:F35"/>
    <mergeCell ref="A21:F21"/>
    <mergeCell ref="A26:F26"/>
    <mergeCell ref="A16:F16"/>
  </mergeCells>
  <hyperlinks>
    <hyperlink ref="A13" location="_edn3" display="_edn3"/>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election activeCell="I16" sqref="I16"/>
    </sheetView>
  </sheetViews>
  <sheetFormatPr defaultRowHeight="12.75"/>
  <cols>
    <col min="1" max="1" width="30.5703125" customWidth="1"/>
    <col min="2" max="2" width="11.5703125" customWidth="1"/>
    <col min="3" max="3" width="11.42578125" bestFit="1" customWidth="1"/>
    <col min="4" max="4" width="10" customWidth="1"/>
    <col min="5" max="5" width="11.42578125" bestFit="1" customWidth="1"/>
    <col min="6" max="6" width="9.140625" customWidth="1"/>
  </cols>
  <sheetData>
    <row r="1" spans="1:7" s="4" customFormat="1" ht="18.75" customHeight="1">
      <c r="A1" s="903" t="s">
        <v>456</v>
      </c>
      <c r="B1" s="903"/>
      <c r="C1" s="903"/>
      <c r="D1" s="903"/>
      <c r="E1" s="903"/>
      <c r="F1" s="903"/>
      <c r="G1" s="903"/>
    </row>
    <row r="2" spans="1:7" s="3" customFormat="1" ht="13.5" customHeight="1">
      <c r="A2" s="906" t="s">
        <v>103</v>
      </c>
      <c r="B2" s="906" t="s">
        <v>1152</v>
      </c>
      <c r="C2" s="906"/>
      <c r="D2" s="906" t="s">
        <v>1153</v>
      </c>
      <c r="E2" s="906"/>
      <c r="F2" s="904">
        <v>44652</v>
      </c>
      <c r="G2" s="904"/>
    </row>
    <row r="3" spans="1:7" s="3" customFormat="1" ht="45">
      <c r="A3" s="906"/>
      <c r="B3" s="5" t="s">
        <v>100</v>
      </c>
      <c r="C3" s="5" t="s">
        <v>453</v>
      </c>
      <c r="D3" s="5" t="s">
        <v>100</v>
      </c>
      <c r="E3" s="5" t="s">
        <v>453</v>
      </c>
      <c r="F3" s="5" t="s">
        <v>100</v>
      </c>
      <c r="G3" s="5" t="s">
        <v>453</v>
      </c>
    </row>
    <row r="4" spans="1:7" s="3" customFormat="1" ht="15">
      <c r="A4" s="6" t="s">
        <v>457</v>
      </c>
      <c r="B4" s="7">
        <v>0</v>
      </c>
      <c r="C4" s="8">
        <v>0</v>
      </c>
      <c r="D4" s="7">
        <v>0</v>
      </c>
      <c r="E4" s="8">
        <v>0</v>
      </c>
      <c r="F4" s="7">
        <v>0</v>
      </c>
      <c r="G4" s="8">
        <v>0</v>
      </c>
    </row>
    <row r="5" spans="1:7" s="3" customFormat="1" ht="15">
      <c r="A5" s="6" t="s">
        <v>458</v>
      </c>
      <c r="B5" s="7">
        <v>4</v>
      </c>
      <c r="C5" s="8">
        <v>6325.62</v>
      </c>
      <c r="D5" s="7">
        <v>0</v>
      </c>
      <c r="E5" s="8">
        <v>0</v>
      </c>
      <c r="F5" s="7">
        <v>0</v>
      </c>
      <c r="G5" s="8">
        <v>0</v>
      </c>
    </row>
    <row r="6" spans="1:7" s="3" customFormat="1" ht="15">
      <c r="A6" s="6" t="s">
        <v>459</v>
      </c>
      <c r="B6" s="7">
        <v>1</v>
      </c>
      <c r="C6" s="8">
        <v>1200.29</v>
      </c>
      <c r="D6" s="7">
        <v>0</v>
      </c>
      <c r="E6" s="8">
        <v>0</v>
      </c>
      <c r="F6" s="7">
        <v>0</v>
      </c>
      <c r="G6" s="8">
        <v>0</v>
      </c>
    </row>
    <row r="7" spans="1:7" s="3" customFormat="1" ht="15">
      <c r="A7" s="6" t="s">
        <v>460</v>
      </c>
      <c r="B7" s="7">
        <v>13</v>
      </c>
      <c r="C7" s="8">
        <v>8199.94</v>
      </c>
      <c r="D7" s="7">
        <v>2</v>
      </c>
      <c r="E7" s="8">
        <v>132.5</v>
      </c>
      <c r="F7" s="7">
        <v>2</v>
      </c>
      <c r="G7" s="9">
        <v>132.5</v>
      </c>
    </row>
    <row r="8" spans="1:7" s="3" customFormat="1" ht="15">
      <c r="A8" s="6" t="s">
        <v>461</v>
      </c>
      <c r="B8" s="7">
        <v>7</v>
      </c>
      <c r="C8" s="8">
        <v>6461.14147856</v>
      </c>
      <c r="D8" s="7">
        <v>0</v>
      </c>
      <c r="E8" s="8">
        <v>0</v>
      </c>
      <c r="F8" s="7">
        <v>0</v>
      </c>
      <c r="G8" s="8">
        <v>0</v>
      </c>
    </row>
    <row r="9" spans="1:7" s="3" customFormat="1" ht="15">
      <c r="A9" s="6" t="s">
        <v>462</v>
      </c>
      <c r="B9" s="7">
        <v>2</v>
      </c>
      <c r="C9" s="8">
        <v>1101.1199999999999</v>
      </c>
      <c r="D9" s="7">
        <v>0</v>
      </c>
      <c r="E9" s="8">
        <v>0</v>
      </c>
      <c r="F9" s="7">
        <v>0</v>
      </c>
      <c r="G9" s="8">
        <v>0</v>
      </c>
    </row>
    <row r="10" spans="1:7" s="3" customFormat="1" ht="15">
      <c r="A10" s="6" t="s">
        <v>463</v>
      </c>
      <c r="B10" s="7">
        <v>5</v>
      </c>
      <c r="C10" s="8">
        <v>52.611404999999998</v>
      </c>
      <c r="D10" s="7">
        <v>0</v>
      </c>
      <c r="E10" s="8">
        <v>0</v>
      </c>
      <c r="F10" s="7">
        <v>0</v>
      </c>
      <c r="G10" s="8">
        <v>0</v>
      </c>
    </row>
    <row r="11" spans="1:7" s="3" customFormat="1" ht="15">
      <c r="A11" s="6" t="s">
        <v>464</v>
      </c>
      <c r="B11" s="7">
        <v>4</v>
      </c>
      <c r="C11" s="8">
        <v>649.62</v>
      </c>
      <c r="D11" s="7">
        <v>1</v>
      </c>
      <c r="E11" s="8">
        <v>16.7</v>
      </c>
      <c r="F11" s="7">
        <v>1</v>
      </c>
      <c r="G11" s="8">
        <v>16.7</v>
      </c>
    </row>
    <row r="12" spans="1:7" s="3" customFormat="1" ht="15">
      <c r="A12" s="6" t="s">
        <v>465</v>
      </c>
      <c r="B12" s="7">
        <v>0</v>
      </c>
      <c r="C12" s="8">
        <v>0</v>
      </c>
      <c r="D12" s="7">
        <v>0</v>
      </c>
      <c r="E12" s="8">
        <v>0</v>
      </c>
      <c r="F12" s="7">
        <v>0</v>
      </c>
      <c r="G12" s="8">
        <v>0</v>
      </c>
    </row>
    <row r="13" spans="1:7" s="3" customFormat="1" ht="15">
      <c r="A13" s="6" t="s">
        <v>466</v>
      </c>
      <c r="B13" s="7">
        <v>5</v>
      </c>
      <c r="C13" s="8">
        <v>3531.69</v>
      </c>
      <c r="D13" s="7">
        <v>2</v>
      </c>
      <c r="E13" s="8">
        <v>51.39</v>
      </c>
      <c r="F13" s="7">
        <v>2</v>
      </c>
      <c r="G13" s="8">
        <v>51.39</v>
      </c>
    </row>
    <row r="14" spans="1:7" s="3" customFormat="1" ht="15">
      <c r="A14" s="6" t="s">
        <v>467</v>
      </c>
      <c r="B14" s="7">
        <v>9</v>
      </c>
      <c r="C14" s="8">
        <v>4106.1099999999997</v>
      </c>
      <c r="D14" s="7">
        <v>1</v>
      </c>
      <c r="E14" s="8">
        <v>60</v>
      </c>
      <c r="F14" s="8">
        <v>1</v>
      </c>
      <c r="G14" s="8">
        <v>60</v>
      </c>
    </row>
    <row r="15" spans="1:7" s="3" customFormat="1" ht="15">
      <c r="A15" s="6" t="s">
        <v>468</v>
      </c>
      <c r="B15" s="7">
        <v>20</v>
      </c>
      <c r="C15" s="8">
        <v>10589.79</v>
      </c>
      <c r="D15" s="7">
        <v>1</v>
      </c>
      <c r="E15" s="8">
        <v>55.5</v>
      </c>
      <c r="F15" s="7">
        <v>1</v>
      </c>
      <c r="G15" s="8">
        <v>55.5</v>
      </c>
    </row>
    <row r="16" spans="1:7" s="3" customFormat="1" ht="15">
      <c r="A16" s="6" t="s">
        <v>469</v>
      </c>
      <c r="B16" s="7">
        <v>5</v>
      </c>
      <c r="C16" s="8">
        <v>4304.24</v>
      </c>
      <c r="D16" s="7">
        <v>0</v>
      </c>
      <c r="E16" s="8">
        <v>0</v>
      </c>
      <c r="F16" s="7">
        <v>0</v>
      </c>
      <c r="G16" s="8">
        <v>0</v>
      </c>
    </row>
    <row r="17" spans="1:8" s="3" customFormat="1" ht="15">
      <c r="A17" s="6" t="s">
        <v>470</v>
      </c>
      <c r="B17" s="7">
        <v>13</v>
      </c>
      <c r="C17" s="8">
        <v>3794.2000000000003</v>
      </c>
      <c r="D17" s="7">
        <v>0</v>
      </c>
      <c r="E17" s="8">
        <v>0</v>
      </c>
      <c r="F17" s="7">
        <v>0</v>
      </c>
      <c r="G17" s="8">
        <v>0</v>
      </c>
    </row>
    <row r="18" spans="1:8" s="3" customFormat="1" ht="15">
      <c r="A18" s="6" t="s">
        <v>471</v>
      </c>
      <c r="B18" s="7">
        <v>60</v>
      </c>
      <c r="C18" s="8">
        <v>52314.617332959999</v>
      </c>
      <c r="D18" s="7">
        <v>7</v>
      </c>
      <c r="E18" s="8">
        <v>341.33</v>
      </c>
      <c r="F18" s="7">
        <v>7</v>
      </c>
      <c r="G18" s="9">
        <v>341.33</v>
      </c>
    </row>
    <row r="19" spans="1:8" s="3" customFormat="1" ht="15">
      <c r="A19" s="6" t="s">
        <v>472</v>
      </c>
      <c r="B19" s="7">
        <v>1</v>
      </c>
      <c r="C19" s="8">
        <v>962.33</v>
      </c>
      <c r="D19" s="7">
        <v>0</v>
      </c>
      <c r="E19" s="8">
        <v>0</v>
      </c>
      <c r="F19" s="7">
        <v>0</v>
      </c>
      <c r="G19" s="8">
        <v>0</v>
      </c>
    </row>
    <row r="20" spans="1:8" s="3" customFormat="1" ht="15">
      <c r="A20" s="6" t="s">
        <v>473</v>
      </c>
      <c r="B20" s="7">
        <v>2</v>
      </c>
      <c r="C20" s="8">
        <v>21276.00389</v>
      </c>
      <c r="D20" s="7">
        <v>0</v>
      </c>
      <c r="E20" s="8">
        <v>0</v>
      </c>
      <c r="F20" s="7">
        <v>0</v>
      </c>
      <c r="G20" s="8">
        <v>0</v>
      </c>
    </row>
    <row r="21" spans="1:8" s="3" customFormat="1" ht="15">
      <c r="A21" s="6" t="s">
        <v>474</v>
      </c>
      <c r="B21" s="7">
        <v>7</v>
      </c>
      <c r="C21" s="8">
        <v>4358.67</v>
      </c>
      <c r="D21" s="7">
        <v>0</v>
      </c>
      <c r="E21" s="8">
        <v>0</v>
      </c>
      <c r="F21" s="7">
        <v>0</v>
      </c>
      <c r="G21" s="8">
        <v>0</v>
      </c>
    </row>
    <row r="22" spans="1:8" s="3" customFormat="1" ht="15">
      <c r="A22" s="6" t="s">
        <v>475</v>
      </c>
      <c r="B22" s="7">
        <v>2</v>
      </c>
      <c r="C22" s="8">
        <v>16.510000000000002</v>
      </c>
      <c r="D22" s="7">
        <v>0</v>
      </c>
      <c r="E22" s="8">
        <v>0</v>
      </c>
      <c r="F22" s="7">
        <v>0</v>
      </c>
      <c r="G22" s="8">
        <v>0</v>
      </c>
    </row>
    <row r="23" spans="1:8" s="3" customFormat="1" ht="15">
      <c r="A23" s="6" t="s">
        <v>476</v>
      </c>
      <c r="B23" s="7">
        <v>0</v>
      </c>
      <c r="C23" s="8">
        <v>0</v>
      </c>
      <c r="D23" s="7">
        <v>0</v>
      </c>
      <c r="E23" s="8">
        <v>0</v>
      </c>
      <c r="F23" s="7">
        <v>0</v>
      </c>
      <c r="G23" s="8">
        <v>0</v>
      </c>
    </row>
    <row r="24" spans="1:8" s="3" customFormat="1" ht="15">
      <c r="A24" s="6" t="s">
        <v>477</v>
      </c>
      <c r="B24" s="7">
        <v>1</v>
      </c>
      <c r="C24" s="8">
        <v>12.15</v>
      </c>
      <c r="D24" s="7">
        <v>0</v>
      </c>
      <c r="E24" s="8">
        <v>0</v>
      </c>
      <c r="F24" s="7">
        <v>0</v>
      </c>
      <c r="G24" s="8">
        <v>0</v>
      </c>
    </row>
    <row r="25" spans="1:8" s="3" customFormat="1" ht="15">
      <c r="A25" s="6" t="s">
        <v>478</v>
      </c>
      <c r="B25" s="7">
        <v>2</v>
      </c>
      <c r="C25" s="8">
        <v>3618.9</v>
      </c>
      <c r="D25" s="8">
        <v>1</v>
      </c>
      <c r="E25" s="7">
        <v>4300</v>
      </c>
      <c r="F25" s="7">
        <v>1</v>
      </c>
      <c r="G25" s="8">
        <v>4300</v>
      </c>
    </row>
    <row r="26" spans="1:8" s="3" customFormat="1" ht="15">
      <c r="A26" s="10" t="s">
        <v>479</v>
      </c>
      <c r="B26" s="7">
        <v>1</v>
      </c>
      <c r="C26" s="8">
        <v>6018.68</v>
      </c>
      <c r="D26" s="7">
        <v>0</v>
      </c>
      <c r="E26" s="8">
        <v>0</v>
      </c>
      <c r="F26" s="7">
        <v>0</v>
      </c>
      <c r="G26" s="8">
        <v>0</v>
      </c>
    </row>
    <row r="27" spans="1:8" s="2" customFormat="1" ht="15">
      <c r="A27" s="11" t="s">
        <v>87</v>
      </c>
      <c r="B27" s="12">
        <v>164</v>
      </c>
      <c r="C27" s="12">
        <v>138894.23410651999</v>
      </c>
      <c r="D27" s="12">
        <v>15</v>
      </c>
      <c r="E27" s="12">
        <v>4957.42</v>
      </c>
      <c r="F27" s="13">
        <v>15</v>
      </c>
      <c r="G27" s="13">
        <v>4957.42</v>
      </c>
      <c r="H27" s="3"/>
    </row>
    <row r="28" spans="1:8" s="2" customFormat="1" ht="34.5" customHeight="1">
      <c r="A28" s="905" t="s">
        <v>480</v>
      </c>
      <c r="B28" s="905"/>
      <c r="C28" s="905"/>
      <c r="D28" s="905"/>
      <c r="E28" s="905"/>
      <c r="F28" s="905"/>
      <c r="G28" s="905"/>
    </row>
    <row r="29" spans="1:8" s="3" customFormat="1" ht="15">
      <c r="A29" s="376" t="s">
        <v>1154</v>
      </c>
      <c r="B29" s="14"/>
      <c r="C29" s="14"/>
      <c r="D29" s="14"/>
      <c r="E29" s="14"/>
      <c r="F29" s="14"/>
      <c r="G29" s="14"/>
    </row>
    <row r="30" spans="1:8" s="3" customFormat="1" ht="15">
      <c r="A30" s="903" t="s">
        <v>76</v>
      </c>
      <c r="B30" s="903"/>
      <c r="C30" s="903"/>
      <c r="D30" s="903"/>
      <c r="E30" s="903"/>
      <c r="F30" s="903"/>
      <c r="G30" s="903"/>
    </row>
    <row r="31" spans="1:8">
      <c r="C31" s="389"/>
      <c r="D31" s="389"/>
      <c r="E31" s="389"/>
      <c r="F31" s="389"/>
      <c r="G31" s="389"/>
    </row>
    <row r="33" spans="3:7">
      <c r="C33" s="388"/>
      <c r="D33" s="388"/>
      <c r="E33" s="388"/>
      <c r="F33" s="388"/>
      <c r="G33" s="388"/>
    </row>
  </sheetData>
  <mergeCells count="7">
    <mergeCell ref="A1:G1"/>
    <mergeCell ref="F2:G2"/>
    <mergeCell ref="A28:G28"/>
    <mergeCell ref="A30:G30"/>
    <mergeCell ref="A2:A3"/>
    <mergeCell ref="B2:C2"/>
    <mergeCell ref="D2:E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zoomScaleNormal="100" workbookViewId="0">
      <selection activeCell="D18" sqref="D18"/>
    </sheetView>
  </sheetViews>
  <sheetFormatPr defaultColWidth="9.140625" defaultRowHeight="15"/>
  <cols>
    <col min="1" max="11" width="14.5703125" style="16" bestFit="1" customWidth="1"/>
    <col min="12" max="12" width="14.42578125" style="16" bestFit="1" customWidth="1"/>
    <col min="13" max="13" width="15" style="16" bestFit="1" customWidth="1"/>
    <col min="14" max="19" width="14.5703125" style="16" bestFit="1" customWidth="1"/>
    <col min="20" max="20" width="4.5703125" style="16" bestFit="1" customWidth="1"/>
    <col min="21" max="16384" width="9.140625" style="16"/>
  </cols>
  <sheetData>
    <row r="1" spans="1:19" ht="16.5" customHeight="1">
      <c r="A1" s="909" t="s">
        <v>711</v>
      </c>
      <c r="B1" s="909"/>
      <c r="C1" s="909"/>
      <c r="D1" s="909"/>
      <c r="E1" s="909"/>
      <c r="F1" s="909"/>
      <c r="G1" s="909"/>
      <c r="H1" s="909"/>
      <c r="I1" s="909"/>
      <c r="J1" s="909"/>
      <c r="K1" s="909"/>
      <c r="L1" s="909"/>
    </row>
    <row r="2" spans="1:19" s="34" customFormat="1" ht="18" customHeight="1">
      <c r="A2" s="863" t="s">
        <v>84</v>
      </c>
      <c r="B2" s="910" t="s">
        <v>87</v>
      </c>
      <c r="C2" s="911"/>
      <c r="D2" s="907" t="s">
        <v>105</v>
      </c>
      <c r="E2" s="914"/>
      <c r="F2" s="914"/>
      <c r="G2" s="908"/>
      <c r="H2" s="907" t="s">
        <v>106</v>
      </c>
      <c r="I2" s="914"/>
      <c r="J2" s="914"/>
      <c r="K2" s="914"/>
      <c r="L2" s="914"/>
      <c r="M2" s="914"/>
      <c r="N2" s="914"/>
      <c r="O2" s="914"/>
      <c r="P2" s="914"/>
      <c r="Q2" s="914"/>
      <c r="R2" s="914"/>
      <c r="S2" s="908"/>
    </row>
    <row r="3" spans="1:19" s="34" customFormat="1" ht="18" customHeight="1">
      <c r="A3" s="864"/>
      <c r="B3" s="912"/>
      <c r="C3" s="913"/>
      <c r="D3" s="907" t="s">
        <v>107</v>
      </c>
      <c r="E3" s="908"/>
      <c r="F3" s="907" t="s">
        <v>92</v>
      </c>
      <c r="G3" s="908"/>
      <c r="H3" s="907" t="s">
        <v>108</v>
      </c>
      <c r="I3" s="908"/>
      <c r="J3" s="907" t="s">
        <v>109</v>
      </c>
      <c r="K3" s="908"/>
      <c r="L3" s="907" t="s">
        <v>110</v>
      </c>
      <c r="M3" s="908"/>
      <c r="N3" s="907" t="s">
        <v>111</v>
      </c>
      <c r="O3" s="908"/>
      <c r="P3" s="907" t="s">
        <v>112</v>
      </c>
      <c r="Q3" s="908"/>
      <c r="R3" s="907" t="s">
        <v>113</v>
      </c>
      <c r="S3" s="908"/>
    </row>
    <row r="4" spans="1:19" s="34" customFormat="1" ht="33.75" customHeight="1">
      <c r="A4" s="864"/>
      <c r="B4" s="163" t="s">
        <v>100</v>
      </c>
      <c r="C4" s="163" t="s">
        <v>453</v>
      </c>
      <c r="D4" s="163" t="s">
        <v>100</v>
      </c>
      <c r="E4" s="163" t="s">
        <v>453</v>
      </c>
      <c r="F4" s="163" t="s">
        <v>100</v>
      </c>
      <c r="G4" s="163" t="s">
        <v>453</v>
      </c>
      <c r="H4" s="163" t="s">
        <v>100</v>
      </c>
      <c r="I4" s="163" t="s">
        <v>453</v>
      </c>
      <c r="J4" s="163" t="s">
        <v>100</v>
      </c>
      <c r="K4" s="163" t="s">
        <v>453</v>
      </c>
      <c r="L4" s="163" t="s">
        <v>100</v>
      </c>
      <c r="M4" s="163" t="s">
        <v>453</v>
      </c>
      <c r="N4" s="163" t="s">
        <v>100</v>
      </c>
      <c r="O4" s="163" t="s">
        <v>453</v>
      </c>
      <c r="P4" s="163" t="s">
        <v>100</v>
      </c>
      <c r="Q4" s="163" t="s">
        <v>453</v>
      </c>
      <c r="R4" s="163" t="s">
        <v>100</v>
      </c>
      <c r="S4" s="163" t="s">
        <v>453</v>
      </c>
    </row>
    <row r="5" spans="1:19" s="34" customFormat="1" ht="18" customHeight="1">
      <c r="A5" s="164" t="s">
        <v>1152</v>
      </c>
      <c r="B5" s="165">
        <v>164</v>
      </c>
      <c r="C5" s="166">
        <v>138894.238535515</v>
      </c>
      <c r="D5" s="165">
        <v>164</v>
      </c>
      <c r="E5" s="166">
        <v>138894.238535515</v>
      </c>
      <c r="F5" s="165">
        <v>0</v>
      </c>
      <c r="G5" s="166">
        <v>0</v>
      </c>
      <c r="H5" s="165">
        <v>34</v>
      </c>
      <c r="I5" s="166">
        <v>65789.156822244986</v>
      </c>
      <c r="J5" s="165">
        <v>13</v>
      </c>
      <c r="K5" s="166">
        <v>6397.5824789000008</v>
      </c>
      <c r="L5" s="165">
        <v>82</v>
      </c>
      <c r="M5" s="166">
        <v>41864.389565000005</v>
      </c>
      <c r="N5" s="165">
        <v>33</v>
      </c>
      <c r="O5" s="166">
        <v>24804.894336000001</v>
      </c>
      <c r="P5" s="167">
        <v>2</v>
      </c>
      <c r="Q5" s="166">
        <v>38.213999999999999</v>
      </c>
      <c r="R5" s="103">
        <v>0</v>
      </c>
      <c r="S5" s="103">
        <v>0</v>
      </c>
    </row>
    <row r="6" spans="1:19" s="41" customFormat="1" ht="19.5" customHeight="1">
      <c r="A6" s="168" t="s">
        <v>1153</v>
      </c>
      <c r="B6" s="765">
        <v>15</v>
      </c>
      <c r="C6" s="169">
        <v>4957.42</v>
      </c>
      <c r="D6" s="765">
        <v>15</v>
      </c>
      <c r="E6" s="169">
        <v>4957.42</v>
      </c>
      <c r="F6" s="765">
        <v>0</v>
      </c>
      <c r="G6" s="765">
        <v>0</v>
      </c>
      <c r="H6" s="765">
        <v>3</v>
      </c>
      <c r="I6" s="169">
        <v>136.77000000000001</v>
      </c>
      <c r="J6" s="765">
        <v>1</v>
      </c>
      <c r="K6" s="169">
        <v>60</v>
      </c>
      <c r="L6" s="765">
        <v>7</v>
      </c>
      <c r="M6" s="169">
        <v>4408.04</v>
      </c>
      <c r="N6" s="765">
        <v>3</v>
      </c>
      <c r="O6" s="169">
        <v>341.54</v>
      </c>
      <c r="P6" s="765">
        <v>1</v>
      </c>
      <c r="Q6" s="169">
        <v>11.07</v>
      </c>
      <c r="R6" s="326">
        <v>0</v>
      </c>
      <c r="S6" s="326">
        <v>0</v>
      </c>
    </row>
    <row r="7" spans="1:19" s="34" customFormat="1" ht="18" customHeight="1">
      <c r="A7" s="170">
        <v>44652</v>
      </c>
      <c r="B7" s="171">
        <v>15</v>
      </c>
      <c r="C7" s="172">
        <v>4957.42</v>
      </c>
      <c r="D7" s="171">
        <v>15</v>
      </c>
      <c r="E7" s="172">
        <v>4957.42</v>
      </c>
      <c r="F7" s="171">
        <v>0</v>
      </c>
      <c r="G7" s="171">
        <v>0</v>
      </c>
      <c r="H7" s="171">
        <v>3</v>
      </c>
      <c r="I7" s="172">
        <v>136.77000000000001</v>
      </c>
      <c r="J7" s="171">
        <v>1</v>
      </c>
      <c r="K7" s="172">
        <v>60</v>
      </c>
      <c r="L7" s="171">
        <v>7</v>
      </c>
      <c r="M7" s="172">
        <v>4408.04</v>
      </c>
      <c r="N7" s="171">
        <v>3</v>
      </c>
      <c r="O7" s="172">
        <v>341.54</v>
      </c>
      <c r="P7" s="171">
        <v>1</v>
      </c>
      <c r="Q7" s="172">
        <v>11.07</v>
      </c>
      <c r="R7" s="103">
        <v>0</v>
      </c>
      <c r="S7" s="103">
        <v>0</v>
      </c>
    </row>
    <row r="8" spans="1:19">
      <c r="A8" s="915" t="s">
        <v>480</v>
      </c>
      <c r="B8" s="915"/>
      <c r="C8" s="915"/>
      <c r="D8" s="915"/>
      <c r="E8" s="915"/>
      <c r="F8" s="915"/>
      <c r="G8" s="915"/>
      <c r="H8" s="915"/>
      <c r="I8" s="915"/>
      <c r="J8" s="915"/>
      <c r="K8" s="915"/>
      <c r="L8" s="915"/>
      <c r="M8" s="174"/>
      <c r="N8" s="174"/>
      <c r="O8" s="174"/>
      <c r="P8" s="61"/>
      <c r="Q8" s="61"/>
    </row>
    <row r="9" spans="1:19">
      <c r="A9" s="841" t="s">
        <v>1154</v>
      </c>
      <c r="B9" s="841"/>
      <c r="C9" s="841"/>
      <c r="D9" s="34"/>
      <c r="E9" s="34"/>
      <c r="F9" s="34"/>
      <c r="G9" s="34"/>
      <c r="H9" s="34"/>
      <c r="I9" s="34"/>
      <c r="J9" s="34"/>
      <c r="K9" s="34"/>
      <c r="L9" s="34"/>
      <c r="M9" s="34"/>
      <c r="N9" s="34"/>
      <c r="O9" s="34"/>
      <c r="P9" s="34"/>
      <c r="Q9" s="34"/>
    </row>
    <row r="10" spans="1:19">
      <c r="A10" s="841" t="s">
        <v>76</v>
      </c>
      <c r="B10" s="841"/>
      <c r="C10" s="841"/>
      <c r="D10" s="34"/>
      <c r="E10" s="34"/>
      <c r="F10" s="34"/>
      <c r="G10" s="34"/>
      <c r="H10" s="34"/>
      <c r="I10" s="34"/>
      <c r="J10" s="34"/>
      <c r="K10" s="34"/>
      <c r="L10" s="34"/>
      <c r="M10" s="34"/>
      <c r="N10" s="34"/>
      <c r="O10" s="34"/>
      <c r="P10" s="34"/>
      <c r="Q10" s="34"/>
    </row>
    <row r="11" spans="1:19">
      <c r="A11" s="34"/>
      <c r="B11" s="34"/>
      <c r="C11" s="34"/>
      <c r="D11" s="34"/>
      <c r="E11" s="34"/>
      <c r="F11" s="34"/>
      <c r="G11" s="34"/>
      <c r="H11" s="34"/>
      <c r="I11" s="34"/>
      <c r="J11" s="34"/>
      <c r="K11" s="34"/>
      <c r="L11" s="34"/>
      <c r="M11" s="34"/>
      <c r="N11" s="34"/>
      <c r="O11" s="34"/>
      <c r="P11" s="34"/>
      <c r="Q11" s="34"/>
    </row>
    <row r="12" spans="1:19">
      <c r="B12" s="204"/>
      <c r="C12" s="204"/>
      <c r="D12" s="204"/>
      <c r="E12" s="204"/>
      <c r="F12" s="204"/>
      <c r="G12" s="204"/>
      <c r="H12" s="204"/>
      <c r="I12" s="204"/>
      <c r="J12" s="204"/>
      <c r="K12" s="204"/>
      <c r="L12" s="204"/>
      <c r="M12" s="204"/>
      <c r="N12" s="204"/>
      <c r="O12" s="204"/>
      <c r="P12" s="204"/>
      <c r="Q12" s="204"/>
      <c r="R12" s="204"/>
      <c r="S12" s="204"/>
    </row>
    <row r="13" spans="1:19">
      <c r="B13" s="204"/>
      <c r="C13" s="204"/>
      <c r="D13" s="204"/>
      <c r="E13" s="204"/>
      <c r="F13" s="204"/>
      <c r="G13" s="204"/>
      <c r="H13" s="204"/>
      <c r="I13" s="204"/>
      <c r="J13" s="204"/>
      <c r="K13" s="204"/>
      <c r="L13" s="204"/>
      <c r="M13" s="204"/>
      <c r="N13" s="204"/>
      <c r="O13" s="204"/>
      <c r="P13" s="204"/>
      <c r="Q13" s="204"/>
      <c r="R13" s="204"/>
      <c r="S13" s="204"/>
    </row>
    <row r="14" spans="1:19">
      <c r="B14" s="204"/>
      <c r="C14" s="204"/>
      <c r="D14" s="315"/>
      <c r="E14" s="204"/>
      <c r="F14" s="204"/>
      <c r="G14" s="204"/>
      <c r="J14" s="204"/>
      <c r="K14" s="204"/>
      <c r="L14" s="204"/>
      <c r="M14" s="204"/>
      <c r="N14" s="204"/>
      <c r="O14" s="204"/>
      <c r="P14" s="204"/>
      <c r="Q14" s="204"/>
    </row>
  </sheetData>
  <mergeCells count="16">
    <mergeCell ref="R3:S3"/>
    <mergeCell ref="A9:C9"/>
    <mergeCell ref="A10:C10"/>
    <mergeCell ref="A1:L1"/>
    <mergeCell ref="A2:A4"/>
    <mergeCell ref="B2:C3"/>
    <mergeCell ref="D2:G2"/>
    <mergeCell ref="H2:S2"/>
    <mergeCell ref="D3:E3"/>
    <mergeCell ref="A8:L8"/>
    <mergeCell ref="F3:G3"/>
    <mergeCell ref="H3:I3"/>
    <mergeCell ref="J3:K3"/>
    <mergeCell ref="L3:M3"/>
    <mergeCell ref="N3:O3"/>
    <mergeCell ref="P3:Q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2021-10-18 16:11:14</KDate>
  <Classification>SEBI-INTERNAL</Classification>
  <Subclassification/>
  <HostName>MUM0112294</HostName>
  <Domain_User>SEBINT/2294</Domain_User>
  <IPAdd>10.21.70.134</IPAdd>
  <FilePath>C:\Users\2294\AppData\Roaming\Klassify\78033\OCT-21.xls</FilePath>
  <KID>14B31F138C27637701702746107915</KID>
  <UniqueName/>
  <Suggested/>
  <Justification/>
</Klassify>
</file>

<file path=customXml/itemProps1.xml><?xml version="1.0" encoding="utf-8"?>
<ds:datastoreItem xmlns:ds="http://schemas.openxmlformats.org/officeDocument/2006/customXml" ds:itemID="{E5F2E256-A294-4B56-92F8-24546069B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11</vt:i4>
      </vt:variant>
    </vt:vector>
  </HeadingPairs>
  <TitlesOfParts>
    <vt:vector size="86"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Deepthi L S</dc:creator>
  <cp:lastModifiedBy>Deepthi L S</cp:lastModifiedBy>
  <dcterms:created xsi:type="dcterms:W3CDTF">2021-10-21T09:27:08Z</dcterms:created>
  <dcterms:modified xsi:type="dcterms:W3CDTF">2022-05-25T13:50:58Z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SEBI-INTERNAL</vt:lpwstr>
  </property>
  <property fmtid="{D5CDD505-2E9C-101B-9397-08002B2CF9AE}" pid="3" name="KID">
    <vt:lpwstr>14B31F138C27637701702746107915</vt:lpwstr>
  </property>
  <property fmtid="{D5CDD505-2E9C-101B-9397-08002B2CF9AE}" pid="4" name="Rules">
    <vt:lpwstr/>
  </property>
</Properties>
</file>